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iabt\Downloads\"/>
    </mc:Choice>
  </mc:AlternateContent>
  <xr:revisionPtr revIDLastSave="0" documentId="13_ncr:1_{66B89B77-E47D-4CEB-B8C8-3B12A128EA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orksheet" sheetId="1" r:id="rId1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161" i="1" l="1"/>
  <c r="R161" i="1"/>
  <c r="O161" i="1"/>
  <c r="AE160" i="1"/>
  <c r="AG160" i="1" s="1"/>
  <c r="O160" i="1"/>
  <c r="R160" i="1" s="1"/>
  <c r="AE159" i="1"/>
  <c r="AG159" i="1" s="1"/>
  <c r="O159" i="1"/>
  <c r="R159" i="1" s="1"/>
  <c r="AE158" i="1"/>
  <c r="O158" i="1"/>
  <c r="AE157" i="1"/>
  <c r="O157" i="1"/>
  <c r="R157" i="1" s="1"/>
  <c r="AE156" i="1"/>
  <c r="AG156" i="1" s="1"/>
  <c r="R156" i="1"/>
  <c r="O156" i="1"/>
  <c r="AE155" i="1"/>
  <c r="AG155" i="1" s="1"/>
  <c r="O155" i="1"/>
  <c r="R155" i="1" s="1"/>
  <c r="AE154" i="1"/>
  <c r="AG154" i="1" s="1"/>
  <c r="O154" i="1"/>
  <c r="R154" i="1" s="1"/>
  <c r="AE153" i="1"/>
  <c r="AG153" i="1" s="1"/>
  <c r="O153" i="1"/>
  <c r="R153" i="1" s="1"/>
  <c r="AE152" i="1"/>
  <c r="O152" i="1"/>
  <c r="R152" i="1" s="1"/>
  <c r="AE151" i="1"/>
  <c r="O151" i="1"/>
  <c r="R151" i="1" s="1"/>
  <c r="AE150" i="1"/>
  <c r="O150" i="1"/>
  <c r="AG150" i="1" s="1"/>
  <c r="AE149" i="1"/>
  <c r="O149" i="1"/>
  <c r="AE148" i="1"/>
  <c r="AG148" i="1" s="1"/>
  <c r="AI148" i="1" s="1"/>
  <c r="O148" i="1"/>
  <c r="R148" i="1" s="1"/>
  <c r="AG147" i="1"/>
  <c r="AI147" i="1" s="1"/>
  <c r="AE147" i="1"/>
  <c r="R147" i="1"/>
  <c r="O147" i="1"/>
  <c r="AE146" i="1"/>
  <c r="AG146" i="1" s="1"/>
  <c r="AI146" i="1" s="1"/>
  <c r="O146" i="1"/>
  <c r="R146" i="1" s="1"/>
  <c r="AE145" i="1"/>
  <c r="AG145" i="1" s="1"/>
  <c r="AI145" i="1" s="1"/>
  <c r="R145" i="1"/>
  <c r="O145" i="1"/>
  <c r="AE144" i="1"/>
  <c r="R144" i="1"/>
  <c r="O144" i="1"/>
  <c r="AE143" i="1"/>
  <c r="AG143" i="1" s="1"/>
  <c r="R143" i="1"/>
  <c r="O143" i="1"/>
  <c r="AE142" i="1"/>
  <c r="O142" i="1"/>
  <c r="AE141" i="1"/>
  <c r="AG141" i="1" s="1"/>
  <c r="O141" i="1"/>
  <c r="R141" i="1" s="1"/>
  <c r="AE140" i="1"/>
  <c r="AG140" i="1" s="1"/>
  <c r="R140" i="1"/>
  <c r="O140" i="1"/>
  <c r="AE139" i="1"/>
  <c r="R139" i="1"/>
  <c r="O139" i="1"/>
  <c r="AE138" i="1"/>
  <c r="O138" i="1"/>
  <c r="R138" i="1" s="1"/>
  <c r="AE137" i="1"/>
  <c r="O137" i="1"/>
  <c r="R137" i="1" s="1"/>
  <c r="AE136" i="1"/>
  <c r="AG136" i="1" s="1"/>
  <c r="O136" i="1"/>
  <c r="R136" i="1" s="1"/>
  <c r="AE135" i="1"/>
  <c r="O135" i="1"/>
  <c r="R135" i="1" s="1"/>
  <c r="AE134" i="1"/>
  <c r="O134" i="1"/>
  <c r="AE133" i="1"/>
  <c r="O133" i="1"/>
  <c r="AE132" i="1"/>
  <c r="R132" i="1"/>
  <c r="O132" i="1"/>
  <c r="AG132" i="1" s="1"/>
  <c r="AI132" i="1" s="1"/>
  <c r="AE131" i="1"/>
  <c r="AG131" i="1" s="1"/>
  <c r="AI131" i="1" s="1"/>
  <c r="O131" i="1"/>
  <c r="R131" i="1" s="1"/>
  <c r="AE130" i="1"/>
  <c r="O130" i="1"/>
  <c r="AG130" i="1" s="1"/>
  <c r="AI130" i="1" s="1"/>
  <c r="AG129" i="1"/>
  <c r="AI129" i="1" s="1"/>
  <c r="AE129" i="1"/>
  <c r="R129" i="1"/>
  <c r="O129" i="1"/>
  <c r="AE128" i="1"/>
  <c r="O128" i="1"/>
  <c r="R128" i="1" s="1"/>
  <c r="AE127" i="1"/>
  <c r="O127" i="1"/>
  <c r="R127" i="1" s="1"/>
  <c r="AE126" i="1"/>
  <c r="O126" i="1"/>
  <c r="AG126" i="1" s="1"/>
  <c r="AE125" i="1"/>
  <c r="AG125" i="1" s="1"/>
  <c r="O125" i="1"/>
  <c r="R125" i="1" s="1"/>
  <c r="AE124" i="1"/>
  <c r="R124" i="1"/>
  <c r="O124" i="1"/>
  <c r="AE123" i="1"/>
  <c r="O123" i="1"/>
  <c r="R123" i="1" s="1"/>
  <c r="AE122" i="1"/>
  <c r="O122" i="1"/>
  <c r="R122" i="1" s="1"/>
  <c r="AE121" i="1"/>
  <c r="AG121" i="1" s="1"/>
  <c r="O121" i="1"/>
  <c r="R121" i="1" s="1"/>
  <c r="AE120" i="1"/>
  <c r="AG120" i="1" s="1"/>
  <c r="O120" i="1"/>
  <c r="R120" i="1" s="1"/>
  <c r="AE119" i="1"/>
  <c r="O119" i="1"/>
  <c r="R119" i="1" s="1"/>
  <c r="AE118" i="1"/>
  <c r="O118" i="1"/>
  <c r="AG118" i="1" s="1"/>
  <c r="AE117" i="1"/>
  <c r="O117" i="1"/>
  <c r="AG117" i="1" s="1"/>
  <c r="AE116" i="1"/>
  <c r="O116" i="1"/>
  <c r="AG116" i="1" s="1"/>
  <c r="AI116" i="1" s="1"/>
  <c r="AE115" i="1"/>
  <c r="AG115" i="1" s="1"/>
  <c r="AI115" i="1" s="1"/>
  <c r="R115" i="1"/>
  <c r="O115" i="1"/>
  <c r="AG114" i="1"/>
  <c r="AI114" i="1" s="1"/>
  <c r="AE114" i="1"/>
  <c r="O114" i="1"/>
  <c r="R114" i="1" s="1"/>
  <c r="AE113" i="1"/>
  <c r="AG113" i="1" s="1"/>
  <c r="AI113" i="1" s="1"/>
  <c r="O113" i="1"/>
  <c r="R113" i="1" s="1"/>
  <c r="AE112" i="1"/>
  <c r="AG112" i="1" s="1"/>
  <c r="R112" i="1"/>
  <c r="O112" i="1"/>
  <c r="AE111" i="1"/>
  <c r="AG111" i="1" s="1"/>
  <c r="O111" i="1"/>
  <c r="R111" i="1" s="1"/>
  <c r="AE110" i="1"/>
  <c r="O110" i="1"/>
  <c r="AE109" i="1"/>
  <c r="O109" i="1"/>
  <c r="R109" i="1" s="1"/>
  <c r="AE108" i="1"/>
  <c r="O108" i="1"/>
  <c r="R108" i="1" s="1"/>
  <c r="AE107" i="1"/>
  <c r="AG107" i="1" s="1"/>
  <c r="R107" i="1"/>
  <c r="O107" i="1"/>
  <c r="AE106" i="1"/>
  <c r="AG106" i="1" s="1"/>
  <c r="O106" i="1"/>
  <c r="R106" i="1" s="1"/>
  <c r="AE105" i="1"/>
  <c r="O105" i="1"/>
  <c r="R105" i="1" s="1"/>
  <c r="AE104" i="1"/>
  <c r="O104" i="1"/>
  <c r="R104" i="1" s="1"/>
  <c r="AE103" i="1"/>
  <c r="AG103" i="1" s="1"/>
  <c r="O103" i="1"/>
  <c r="R103" i="1" s="1"/>
  <c r="AE102" i="1"/>
  <c r="O102" i="1"/>
  <c r="AG102" i="1" s="1"/>
  <c r="AE101" i="1"/>
  <c r="AG101" i="1" s="1"/>
  <c r="O101" i="1"/>
  <c r="R101" i="1" s="1"/>
  <c r="AE100" i="1"/>
  <c r="O100" i="1"/>
  <c r="AG100" i="1" s="1"/>
  <c r="AI100" i="1" s="1"/>
  <c r="AE99" i="1"/>
  <c r="AG99" i="1" s="1"/>
  <c r="AI99" i="1" s="1"/>
  <c r="O99" i="1"/>
  <c r="R99" i="1" s="1"/>
  <c r="AE98" i="1"/>
  <c r="O98" i="1"/>
  <c r="AG98" i="1" s="1"/>
  <c r="AI98" i="1" s="1"/>
  <c r="AG97" i="1"/>
  <c r="AI97" i="1" s="1"/>
  <c r="AE97" i="1"/>
  <c r="R97" i="1"/>
  <c r="O97" i="1"/>
  <c r="AE96" i="1"/>
  <c r="O96" i="1"/>
  <c r="R96" i="1" s="1"/>
  <c r="AE95" i="1"/>
  <c r="O95" i="1"/>
  <c r="R95" i="1" s="1"/>
  <c r="AE94" i="1"/>
  <c r="O94" i="1"/>
  <c r="AG94" i="1" s="1"/>
  <c r="AE93" i="1"/>
  <c r="AG93" i="1" s="1"/>
  <c r="O93" i="1"/>
  <c r="R93" i="1" s="1"/>
  <c r="AE92" i="1"/>
  <c r="R92" i="1"/>
  <c r="O92" i="1"/>
  <c r="AE91" i="1"/>
  <c r="O91" i="1"/>
  <c r="R91" i="1" s="1"/>
  <c r="AE90" i="1"/>
  <c r="AG90" i="1" s="1"/>
  <c r="O90" i="1"/>
  <c r="R90" i="1" s="1"/>
  <c r="AE89" i="1"/>
  <c r="AG89" i="1" s="1"/>
  <c r="O89" i="1"/>
  <c r="R89" i="1" s="1"/>
  <c r="AE88" i="1"/>
  <c r="AG88" i="1" s="1"/>
  <c r="O88" i="1"/>
  <c r="R88" i="1" s="1"/>
  <c r="AE87" i="1"/>
  <c r="AG87" i="1" s="1"/>
  <c r="O87" i="1"/>
  <c r="R87" i="1" s="1"/>
  <c r="AE86" i="1"/>
  <c r="O86" i="1"/>
  <c r="AG86" i="1" s="1"/>
  <c r="AG85" i="1"/>
  <c r="AH85" i="1" s="1"/>
  <c r="AJ85" i="1" s="1"/>
  <c r="AE85" i="1"/>
  <c r="O85" i="1"/>
  <c r="R85" i="1" s="1"/>
  <c r="AE84" i="1"/>
  <c r="AG84" i="1" s="1"/>
  <c r="AI84" i="1" s="1"/>
  <c r="R84" i="1"/>
  <c r="O84" i="1"/>
  <c r="AG83" i="1"/>
  <c r="AI83" i="1" s="1"/>
  <c r="AE83" i="1"/>
  <c r="R83" i="1"/>
  <c r="O83" i="1"/>
  <c r="AE82" i="1"/>
  <c r="AG82" i="1" s="1"/>
  <c r="AI82" i="1" s="1"/>
  <c r="O82" i="1"/>
  <c r="R82" i="1" s="1"/>
  <c r="AE81" i="1"/>
  <c r="O81" i="1"/>
  <c r="AE80" i="1"/>
  <c r="O80" i="1"/>
  <c r="R80" i="1" s="1"/>
  <c r="AE79" i="1"/>
  <c r="O79" i="1"/>
  <c r="R79" i="1" s="1"/>
  <c r="AE78" i="1"/>
  <c r="O78" i="1"/>
  <c r="R78" i="1" s="1"/>
  <c r="AE77" i="1"/>
  <c r="O77" i="1"/>
  <c r="R77" i="1" s="1"/>
  <c r="AE76" i="1"/>
  <c r="AG76" i="1" s="1"/>
  <c r="AI76" i="1" s="1"/>
  <c r="O76" i="1"/>
  <c r="R76" i="1" s="1"/>
  <c r="AE75" i="1"/>
  <c r="O75" i="1"/>
  <c r="R75" i="1" s="1"/>
  <c r="AE74" i="1"/>
  <c r="O74" i="1"/>
  <c r="R74" i="1" s="1"/>
  <c r="AE73" i="1"/>
  <c r="O73" i="1"/>
  <c r="AE72" i="1"/>
  <c r="O72" i="1"/>
  <c r="R72" i="1" s="1"/>
  <c r="AE71" i="1"/>
  <c r="R71" i="1"/>
  <c r="O71" i="1"/>
  <c r="AE70" i="1"/>
  <c r="O70" i="1"/>
  <c r="AE69" i="1"/>
  <c r="AG69" i="1" s="1"/>
  <c r="O69" i="1"/>
  <c r="R69" i="1" s="1"/>
  <c r="AE68" i="1"/>
  <c r="AG68" i="1" s="1"/>
  <c r="AI68" i="1" s="1"/>
  <c r="O68" i="1"/>
  <c r="R68" i="1" s="1"/>
  <c r="AE67" i="1"/>
  <c r="AG67" i="1" s="1"/>
  <c r="O67" i="1"/>
  <c r="R67" i="1" s="1"/>
  <c r="AE66" i="1"/>
  <c r="O66" i="1"/>
  <c r="R66" i="1" s="1"/>
  <c r="AE65" i="1"/>
  <c r="O65" i="1"/>
  <c r="AE64" i="1"/>
  <c r="AG64" i="1" s="1"/>
  <c r="O64" i="1"/>
  <c r="R64" i="1" s="1"/>
  <c r="AE63" i="1"/>
  <c r="AG63" i="1" s="1"/>
  <c r="O63" i="1"/>
  <c r="R63" i="1" s="1"/>
  <c r="AE62" i="1"/>
  <c r="O62" i="1"/>
  <c r="R62" i="1" s="1"/>
  <c r="AE61" i="1"/>
  <c r="O61" i="1"/>
  <c r="AE60" i="1"/>
  <c r="AG60" i="1" s="1"/>
  <c r="O60" i="1"/>
  <c r="R60" i="1" s="1"/>
  <c r="AE59" i="1"/>
  <c r="O59" i="1"/>
  <c r="R59" i="1" s="1"/>
  <c r="AE58" i="1"/>
  <c r="O58" i="1"/>
  <c r="R58" i="1" s="1"/>
  <c r="AE57" i="1"/>
  <c r="O57" i="1"/>
  <c r="R57" i="1" s="1"/>
  <c r="AE56" i="1"/>
  <c r="AG56" i="1" s="1"/>
  <c r="AI56" i="1" s="1"/>
  <c r="O56" i="1"/>
  <c r="R56" i="1" s="1"/>
  <c r="AE55" i="1"/>
  <c r="O55" i="1"/>
  <c r="R55" i="1" s="1"/>
  <c r="AE54" i="1"/>
  <c r="O54" i="1"/>
  <c r="R54" i="1" s="1"/>
  <c r="AE53" i="1"/>
  <c r="O53" i="1"/>
  <c r="AG52" i="1"/>
  <c r="AI52" i="1" s="1"/>
  <c r="AE52" i="1"/>
  <c r="O52" i="1"/>
  <c r="R52" i="1" s="1"/>
  <c r="AE51" i="1"/>
  <c r="O51" i="1"/>
  <c r="R51" i="1" s="1"/>
  <c r="AE50" i="1"/>
  <c r="AG50" i="1" s="1"/>
  <c r="O50" i="1"/>
  <c r="R50" i="1" s="1"/>
  <c r="AE49" i="1"/>
  <c r="O49" i="1"/>
  <c r="AE48" i="1"/>
  <c r="AG48" i="1" s="1"/>
  <c r="O48" i="1"/>
  <c r="R48" i="1" s="1"/>
  <c r="AE47" i="1"/>
  <c r="O47" i="1"/>
  <c r="R47" i="1" s="1"/>
  <c r="AE46" i="1"/>
  <c r="O46" i="1"/>
  <c r="R46" i="1" s="1"/>
  <c r="AE45" i="1"/>
  <c r="O45" i="1"/>
  <c r="AG45" i="1" s="1"/>
  <c r="AE44" i="1"/>
  <c r="AG44" i="1" s="1"/>
  <c r="O44" i="1"/>
  <c r="R44" i="1" s="1"/>
  <c r="AE43" i="1"/>
  <c r="AG43" i="1" s="1"/>
  <c r="O43" i="1"/>
  <c r="R43" i="1" s="1"/>
  <c r="AE42" i="1"/>
  <c r="O42" i="1"/>
  <c r="R42" i="1" s="1"/>
  <c r="AE41" i="1"/>
  <c r="O41" i="1"/>
  <c r="R41" i="1" s="1"/>
  <c r="AE40" i="1"/>
  <c r="O40" i="1"/>
  <c r="AE39" i="1"/>
  <c r="O39" i="1"/>
  <c r="R39" i="1" s="1"/>
  <c r="AE38" i="1"/>
  <c r="O38" i="1"/>
  <c r="AE37" i="1"/>
  <c r="O37" i="1"/>
  <c r="R37" i="1" s="1"/>
  <c r="AE36" i="1"/>
  <c r="O36" i="1"/>
  <c r="R36" i="1" s="1"/>
  <c r="AE35" i="1"/>
  <c r="O35" i="1"/>
  <c r="R35" i="1" s="1"/>
  <c r="AE34" i="1"/>
  <c r="O34" i="1"/>
  <c r="R34" i="1" s="1"/>
  <c r="AE33" i="1"/>
  <c r="O33" i="1"/>
  <c r="R33" i="1" s="1"/>
  <c r="AE32" i="1"/>
  <c r="O32" i="1"/>
  <c r="AG32" i="1" s="1"/>
  <c r="AE31" i="1"/>
  <c r="AG31" i="1" s="1"/>
  <c r="O31" i="1"/>
  <c r="R31" i="1" s="1"/>
  <c r="AE30" i="1"/>
  <c r="O30" i="1"/>
  <c r="AE29" i="1"/>
  <c r="O29" i="1"/>
  <c r="AE28" i="1"/>
  <c r="AG28" i="1" s="1"/>
  <c r="AI28" i="1" s="1"/>
  <c r="O28" i="1"/>
  <c r="R28" i="1" s="1"/>
  <c r="AE27" i="1"/>
  <c r="O27" i="1"/>
  <c r="R27" i="1" s="1"/>
  <c r="AE26" i="1"/>
  <c r="O26" i="1"/>
  <c r="R26" i="1" s="1"/>
  <c r="AE25" i="1"/>
  <c r="O25" i="1"/>
  <c r="R25" i="1" s="1"/>
  <c r="AE24" i="1"/>
  <c r="O24" i="1"/>
  <c r="AE23" i="1"/>
  <c r="O23" i="1"/>
  <c r="R23" i="1" s="1"/>
  <c r="AE22" i="1"/>
  <c r="O22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AI141" i="1" l="1"/>
  <c r="AH141" i="1"/>
  <c r="AJ141" i="1" s="1"/>
  <c r="AI93" i="1"/>
  <c r="AH93" i="1"/>
  <c r="AJ93" i="1" s="1"/>
  <c r="AH101" i="1"/>
  <c r="AJ101" i="1" s="1"/>
  <c r="AI101" i="1"/>
  <c r="AI125" i="1"/>
  <c r="AH125" i="1"/>
  <c r="AJ125" i="1" s="1"/>
  <c r="AI85" i="1"/>
  <c r="AG92" i="1"/>
  <c r="AG124" i="1"/>
  <c r="AG134" i="1"/>
  <c r="AG74" i="1"/>
  <c r="AI74" i="1" s="1"/>
  <c r="AG108" i="1"/>
  <c r="AG157" i="1"/>
  <c r="AG151" i="1"/>
  <c r="AG54" i="1"/>
  <c r="AG62" i="1"/>
  <c r="AG75" i="1"/>
  <c r="R98" i="1"/>
  <c r="R130" i="1"/>
  <c r="AG135" i="1"/>
  <c r="AG109" i="1"/>
  <c r="AG119" i="1"/>
  <c r="AI119" i="1" s="1"/>
  <c r="AG152" i="1"/>
  <c r="AG158" i="1"/>
  <c r="AH158" i="1" s="1"/>
  <c r="AJ158" i="1" s="1"/>
  <c r="AG142" i="1"/>
  <c r="AG71" i="1"/>
  <c r="AI71" i="1" s="1"/>
  <c r="AG104" i="1"/>
  <c r="AI104" i="1" s="1"/>
  <c r="AG110" i="1"/>
  <c r="AG137" i="1"/>
  <c r="AG78" i="1"/>
  <c r="AG105" i="1"/>
  <c r="AG138" i="1"/>
  <c r="AG95" i="1"/>
  <c r="AH95" i="1" s="1"/>
  <c r="AJ95" i="1" s="1"/>
  <c r="AG122" i="1"/>
  <c r="AG127" i="1"/>
  <c r="AI127" i="1" s="1"/>
  <c r="R100" i="1"/>
  <c r="AG51" i="1"/>
  <c r="AG72" i="1"/>
  <c r="AI72" i="1" s="1"/>
  <c r="R116" i="1"/>
  <c r="AG139" i="1"/>
  <c r="AI139" i="1" s="1"/>
  <c r="AG144" i="1"/>
  <c r="AG161" i="1"/>
  <c r="AG91" i="1"/>
  <c r="AH91" i="1" s="1"/>
  <c r="AJ91" i="1" s="1"/>
  <c r="AG96" i="1"/>
  <c r="AI96" i="1" s="1"/>
  <c r="AG123" i="1"/>
  <c r="AG128" i="1"/>
  <c r="AG149" i="1"/>
  <c r="AG133" i="1"/>
  <c r="AI133" i="1" s="1"/>
  <c r="AI92" i="1"/>
  <c r="AH92" i="1"/>
  <c r="AJ92" i="1" s="1"/>
  <c r="AI124" i="1"/>
  <c r="AH124" i="1"/>
  <c r="AJ124" i="1" s="1"/>
  <c r="AI134" i="1"/>
  <c r="AH134" i="1"/>
  <c r="AJ134" i="1" s="1"/>
  <c r="AH74" i="1"/>
  <c r="AJ74" i="1" s="1"/>
  <c r="AI86" i="1"/>
  <c r="AH86" i="1"/>
  <c r="AJ86" i="1" s="1"/>
  <c r="AI108" i="1"/>
  <c r="AH108" i="1"/>
  <c r="AJ108" i="1" s="1"/>
  <c r="AI118" i="1"/>
  <c r="AH118" i="1"/>
  <c r="AJ118" i="1" s="1"/>
  <c r="AI150" i="1"/>
  <c r="AH150" i="1"/>
  <c r="AJ150" i="1" s="1"/>
  <c r="AI102" i="1"/>
  <c r="AH102" i="1"/>
  <c r="AJ102" i="1" s="1"/>
  <c r="AI151" i="1"/>
  <c r="AH151" i="1"/>
  <c r="AJ151" i="1" s="1"/>
  <c r="AI135" i="1"/>
  <c r="AH135" i="1"/>
  <c r="AJ135" i="1" s="1"/>
  <c r="AI87" i="1"/>
  <c r="AH87" i="1"/>
  <c r="AJ87" i="1" s="1"/>
  <c r="AH119" i="1"/>
  <c r="AJ119" i="1" s="1"/>
  <c r="AI152" i="1"/>
  <c r="AH152" i="1"/>
  <c r="AJ152" i="1" s="1"/>
  <c r="AI158" i="1"/>
  <c r="AI103" i="1"/>
  <c r="AH103" i="1"/>
  <c r="AJ103" i="1" s="1"/>
  <c r="AI136" i="1"/>
  <c r="AH136" i="1"/>
  <c r="AJ136" i="1" s="1"/>
  <c r="AI142" i="1"/>
  <c r="AH142" i="1"/>
  <c r="AJ142" i="1" s="1"/>
  <c r="AI88" i="1"/>
  <c r="AH88" i="1"/>
  <c r="AJ88" i="1" s="1"/>
  <c r="AI94" i="1"/>
  <c r="AH94" i="1"/>
  <c r="AJ94" i="1" s="1"/>
  <c r="AI120" i="1"/>
  <c r="AH120" i="1"/>
  <c r="AJ120" i="1" s="1"/>
  <c r="AI126" i="1"/>
  <c r="AH126" i="1"/>
  <c r="AJ126" i="1" s="1"/>
  <c r="AI153" i="1"/>
  <c r="AH153" i="1"/>
  <c r="AJ153" i="1" s="1"/>
  <c r="AH104" i="1"/>
  <c r="AJ104" i="1" s="1"/>
  <c r="AI110" i="1"/>
  <c r="AH110" i="1"/>
  <c r="AJ110" i="1" s="1"/>
  <c r="AI137" i="1"/>
  <c r="AH137" i="1"/>
  <c r="AJ137" i="1" s="1"/>
  <c r="AI117" i="1"/>
  <c r="AH117" i="1"/>
  <c r="AJ117" i="1" s="1"/>
  <c r="AI89" i="1"/>
  <c r="AH89" i="1"/>
  <c r="AJ89" i="1" s="1"/>
  <c r="AI121" i="1"/>
  <c r="AH121" i="1"/>
  <c r="AJ121" i="1" s="1"/>
  <c r="AI154" i="1"/>
  <c r="AH154" i="1"/>
  <c r="AJ154" i="1" s="1"/>
  <c r="AH159" i="1"/>
  <c r="AJ159" i="1" s="1"/>
  <c r="AI159" i="1"/>
  <c r="AI140" i="1"/>
  <c r="AH140" i="1"/>
  <c r="AJ140" i="1" s="1"/>
  <c r="AI105" i="1"/>
  <c r="AH105" i="1"/>
  <c r="AJ105" i="1" s="1"/>
  <c r="AI138" i="1"/>
  <c r="AH138" i="1"/>
  <c r="AJ138" i="1" s="1"/>
  <c r="AH143" i="1"/>
  <c r="AJ143" i="1" s="1"/>
  <c r="AI143" i="1"/>
  <c r="AI90" i="1"/>
  <c r="AH90" i="1"/>
  <c r="AJ90" i="1" s="1"/>
  <c r="AI95" i="1"/>
  <c r="AI122" i="1"/>
  <c r="AH122" i="1"/>
  <c r="AJ122" i="1" s="1"/>
  <c r="AH127" i="1"/>
  <c r="AJ127" i="1" s="1"/>
  <c r="AI106" i="1"/>
  <c r="AH106" i="1"/>
  <c r="AJ106" i="1" s="1"/>
  <c r="AH111" i="1"/>
  <c r="AJ111" i="1" s="1"/>
  <c r="AI111" i="1"/>
  <c r="AI155" i="1"/>
  <c r="AH155" i="1"/>
  <c r="AJ155" i="1" s="1"/>
  <c r="AI160" i="1"/>
  <c r="AH160" i="1"/>
  <c r="AJ160" i="1" s="1"/>
  <c r="AH139" i="1"/>
  <c r="AJ139" i="1" s="1"/>
  <c r="AI144" i="1"/>
  <c r="AH144" i="1"/>
  <c r="AJ144" i="1" s="1"/>
  <c r="AI161" i="1"/>
  <c r="AH161" i="1"/>
  <c r="AJ161" i="1" s="1"/>
  <c r="AI91" i="1"/>
  <c r="AH96" i="1"/>
  <c r="AJ96" i="1" s="1"/>
  <c r="AI123" i="1"/>
  <c r="AH123" i="1"/>
  <c r="AJ123" i="1" s="1"/>
  <c r="AI128" i="1"/>
  <c r="AH128" i="1"/>
  <c r="AJ128" i="1" s="1"/>
  <c r="AI149" i="1"/>
  <c r="AH149" i="1"/>
  <c r="AJ149" i="1" s="1"/>
  <c r="AI107" i="1"/>
  <c r="AH107" i="1"/>
  <c r="AJ107" i="1" s="1"/>
  <c r="AI112" i="1"/>
  <c r="AH112" i="1"/>
  <c r="AJ112" i="1" s="1"/>
  <c r="AH133" i="1"/>
  <c r="AJ133" i="1" s="1"/>
  <c r="AI156" i="1"/>
  <c r="AH156" i="1"/>
  <c r="AJ156" i="1" s="1"/>
  <c r="AG49" i="1"/>
  <c r="AG70" i="1"/>
  <c r="AI70" i="1" s="1"/>
  <c r="AG57" i="1"/>
  <c r="AI57" i="1" s="1"/>
  <c r="AG65" i="1"/>
  <c r="AH65" i="1" s="1"/>
  <c r="AJ65" i="1" s="1"/>
  <c r="AH84" i="1"/>
  <c r="AJ84" i="1" s="1"/>
  <c r="AH100" i="1"/>
  <c r="AJ100" i="1" s="1"/>
  <c r="AH116" i="1"/>
  <c r="AJ116" i="1" s="1"/>
  <c r="AH132" i="1"/>
  <c r="AJ132" i="1" s="1"/>
  <c r="AH148" i="1"/>
  <c r="AJ148" i="1" s="1"/>
  <c r="AG58" i="1"/>
  <c r="AH58" i="1" s="1"/>
  <c r="AJ58" i="1" s="1"/>
  <c r="AH82" i="1"/>
  <c r="AJ82" i="1" s="1"/>
  <c r="AH98" i="1"/>
  <c r="AJ98" i="1" s="1"/>
  <c r="AH114" i="1"/>
  <c r="AJ114" i="1" s="1"/>
  <c r="AH130" i="1"/>
  <c r="AJ130" i="1" s="1"/>
  <c r="AH146" i="1"/>
  <c r="AJ146" i="1" s="1"/>
  <c r="AG35" i="1"/>
  <c r="R94" i="1"/>
  <c r="R110" i="1"/>
  <c r="R126" i="1"/>
  <c r="R142" i="1"/>
  <c r="R158" i="1"/>
  <c r="AG29" i="1"/>
  <c r="AG66" i="1"/>
  <c r="AH66" i="1" s="1"/>
  <c r="AJ66" i="1" s="1"/>
  <c r="AG77" i="1"/>
  <c r="AH77" i="1" s="1"/>
  <c r="AJ77" i="1" s="1"/>
  <c r="R117" i="1"/>
  <c r="R133" i="1"/>
  <c r="R149" i="1"/>
  <c r="AG30" i="1"/>
  <c r="AI30" i="1" s="1"/>
  <c r="R30" i="1"/>
  <c r="AG37" i="1"/>
  <c r="AI37" i="1" s="1"/>
  <c r="AG53" i="1"/>
  <c r="AH53" i="1" s="1"/>
  <c r="AJ53" i="1" s="1"/>
  <c r="AG61" i="1"/>
  <c r="AI61" i="1" s="1"/>
  <c r="AG73" i="1"/>
  <c r="AH73" i="1" s="1"/>
  <c r="AJ73" i="1" s="1"/>
  <c r="AG46" i="1"/>
  <c r="AI46" i="1" s="1"/>
  <c r="AG79" i="1"/>
  <c r="AH79" i="1" s="1"/>
  <c r="AJ79" i="1" s="1"/>
  <c r="AH83" i="1"/>
  <c r="AJ83" i="1" s="1"/>
  <c r="AH99" i="1"/>
  <c r="AJ99" i="1" s="1"/>
  <c r="AH115" i="1"/>
  <c r="AJ115" i="1" s="1"/>
  <c r="AH131" i="1"/>
  <c r="AJ131" i="1" s="1"/>
  <c r="AH147" i="1"/>
  <c r="AJ147" i="1" s="1"/>
  <c r="AG80" i="1"/>
  <c r="R86" i="1"/>
  <c r="AH97" i="1"/>
  <c r="AJ97" i="1" s="1"/>
  <c r="R102" i="1"/>
  <c r="AH113" i="1"/>
  <c r="AJ113" i="1" s="1"/>
  <c r="R118" i="1"/>
  <c r="AH129" i="1"/>
  <c r="AJ129" i="1" s="1"/>
  <c r="R134" i="1"/>
  <c r="AH145" i="1"/>
  <c r="AJ145" i="1" s="1"/>
  <c r="R150" i="1"/>
  <c r="AG81" i="1"/>
  <c r="AI81" i="1" s="1"/>
  <c r="AI65" i="1"/>
  <c r="AI67" i="1"/>
  <c r="AH67" i="1"/>
  <c r="AJ67" i="1" s="1"/>
  <c r="AH72" i="1"/>
  <c r="AJ72" i="1" s="1"/>
  <c r="AI78" i="1"/>
  <c r="AH78" i="1"/>
  <c r="AJ78" i="1" s="1"/>
  <c r="AI75" i="1"/>
  <c r="AH75" i="1"/>
  <c r="AJ75" i="1" s="1"/>
  <c r="AI73" i="1"/>
  <c r="AI79" i="1"/>
  <c r="AI62" i="1"/>
  <c r="AH62" i="1"/>
  <c r="AJ62" i="1" s="1"/>
  <c r="AI80" i="1"/>
  <c r="AH80" i="1"/>
  <c r="AJ80" i="1" s="1"/>
  <c r="AI64" i="1"/>
  <c r="AH64" i="1"/>
  <c r="AJ64" i="1" s="1"/>
  <c r="AH63" i="1"/>
  <c r="AJ63" i="1" s="1"/>
  <c r="AI63" i="1"/>
  <c r="AI69" i="1"/>
  <c r="AH69" i="1"/>
  <c r="AJ69" i="1" s="1"/>
  <c r="AG33" i="1"/>
  <c r="AH33" i="1" s="1"/>
  <c r="AJ33" i="1" s="1"/>
  <c r="AH68" i="1"/>
  <c r="AJ68" i="1" s="1"/>
  <c r="R73" i="1"/>
  <c r="AG42" i="1"/>
  <c r="AH42" i="1" s="1"/>
  <c r="AJ42" i="1" s="1"/>
  <c r="AG55" i="1"/>
  <c r="AI55" i="1" s="1"/>
  <c r="AH71" i="1"/>
  <c r="AJ71" i="1" s="1"/>
  <c r="R65" i="1"/>
  <c r="AH76" i="1"/>
  <c r="AJ76" i="1" s="1"/>
  <c r="R81" i="1"/>
  <c r="R70" i="1"/>
  <c r="AG47" i="1"/>
  <c r="AH47" i="1" s="1"/>
  <c r="AJ47" i="1" s="1"/>
  <c r="AG59" i="1"/>
  <c r="AH59" i="1" s="1"/>
  <c r="AJ59" i="1" s="1"/>
  <c r="AH43" i="1"/>
  <c r="AJ43" i="1" s="1"/>
  <c r="AI43" i="1"/>
  <c r="AI50" i="1"/>
  <c r="AH50" i="1"/>
  <c r="AJ50" i="1" s="1"/>
  <c r="AI44" i="1"/>
  <c r="AH44" i="1"/>
  <c r="AJ44" i="1" s="1"/>
  <c r="AH37" i="1"/>
  <c r="AJ37" i="1" s="1"/>
  <c r="AI45" i="1"/>
  <c r="AH45" i="1"/>
  <c r="AJ45" i="1" s="1"/>
  <c r="AI51" i="1"/>
  <c r="AH51" i="1"/>
  <c r="AJ51" i="1" s="1"/>
  <c r="AI58" i="1"/>
  <c r="AI53" i="1"/>
  <c r="AI47" i="1"/>
  <c r="AI48" i="1"/>
  <c r="AH48" i="1"/>
  <c r="AJ48" i="1" s="1"/>
  <c r="AI54" i="1"/>
  <c r="AH54" i="1"/>
  <c r="AJ54" i="1" s="1"/>
  <c r="AI60" i="1"/>
  <c r="AH60" i="1"/>
  <c r="AJ60" i="1" s="1"/>
  <c r="AI49" i="1"/>
  <c r="AH49" i="1"/>
  <c r="AJ49" i="1" s="1"/>
  <c r="AH57" i="1"/>
  <c r="AJ57" i="1" s="1"/>
  <c r="AG23" i="1"/>
  <c r="AH23" i="1" s="1"/>
  <c r="AJ23" i="1" s="1"/>
  <c r="R53" i="1"/>
  <c r="AG24" i="1"/>
  <c r="AI24" i="1" s="1"/>
  <c r="AG41" i="1"/>
  <c r="AI41" i="1" s="1"/>
  <c r="AG36" i="1"/>
  <c r="AH36" i="1" s="1"/>
  <c r="AJ36" i="1" s="1"/>
  <c r="R49" i="1"/>
  <c r="AG25" i="1"/>
  <c r="AI25" i="1" s="1"/>
  <c r="AG26" i="1"/>
  <c r="AH26" i="1" s="1"/>
  <c r="AJ26" i="1" s="1"/>
  <c r="AG38" i="1"/>
  <c r="AI38" i="1" s="1"/>
  <c r="R45" i="1"/>
  <c r="AH56" i="1"/>
  <c r="AJ56" i="1" s="1"/>
  <c r="R61" i="1"/>
  <c r="AG27" i="1"/>
  <c r="AI27" i="1" s="1"/>
  <c r="R38" i="1"/>
  <c r="AG22" i="1"/>
  <c r="AI22" i="1" s="1"/>
  <c r="AG34" i="1"/>
  <c r="AI34" i="1" s="1"/>
  <c r="AG39" i="1"/>
  <c r="AI39" i="1" s="1"/>
  <c r="AH52" i="1"/>
  <c r="AJ52" i="1" s="1"/>
  <c r="R22" i="1"/>
  <c r="AG40" i="1"/>
  <c r="AI40" i="1" s="1"/>
  <c r="AI36" i="1"/>
  <c r="AH30" i="1"/>
  <c r="AJ30" i="1" s="1"/>
  <c r="AI31" i="1"/>
  <c r="AH31" i="1"/>
  <c r="AJ31" i="1" s="1"/>
  <c r="AI32" i="1"/>
  <c r="AH32" i="1"/>
  <c r="AJ32" i="1" s="1"/>
  <c r="AI26" i="1"/>
  <c r="AH40" i="1"/>
  <c r="AJ40" i="1" s="1"/>
  <c r="AI35" i="1"/>
  <c r="AH35" i="1"/>
  <c r="AJ35" i="1" s="1"/>
  <c r="AI29" i="1"/>
  <c r="AH29" i="1"/>
  <c r="AJ29" i="1" s="1"/>
  <c r="AH28" i="1"/>
  <c r="AJ28" i="1" s="1"/>
  <c r="R24" i="1"/>
  <c r="R40" i="1"/>
  <c r="R29" i="1"/>
  <c r="R32" i="1"/>
  <c r="AI33" i="1" l="1"/>
  <c r="AI157" i="1"/>
  <c r="AH157" i="1"/>
  <c r="AJ157" i="1" s="1"/>
  <c r="AH81" i="1"/>
  <c r="AJ81" i="1" s="1"/>
  <c r="AI109" i="1"/>
  <c r="AH109" i="1"/>
  <c r="AJ109" i="1" s="1"/>
  <c r="AI77" i="1"/>
  <c r="AI66" i="1"/>
  <c r="AH55" i="1"/>
  <c r="AJ55" i="1" s="1"/>
  <c r="AH46" i="1"/>
  <c r="AJ46" i="1" s="1"/>
  <c r="AH38" i="1"/>
  <c r="AJ38" i="1" s="1"/>
  <c r="AH61" i="1"/>
  <c r="AJ61" i="1" s="1"/>
  <c r="AH24" i="1"/>
  <c r="AJ24" i="1" s="1"/>
  <c r="AH25" i="1"/>
  <c r="AJ25" i="1" s="1"/>
  <c r="AH70" i="1"/>
  <c r="AJ70" i="1" s="1"/>
  <c r="AH41" i="1"/>
  <c r="AJ41" i="1" s="1"/>
  <c r="AI42" i="1"/>
  <c r="AI23" i="1"/>
  <c r="AH34" i="1"/>
  <c r="AJ34" i="1" s="1"/>
  <c r="AI59" i="1"/>
  <c r="AH39" i="1"/>
  <c r="AJ39" i="1" s="1"/>
  <c r="AH22" i="1"/>
  <c r="AJ22" i="1" s="1"/>
  <c r="AH27" i="1"/>
  <c r="AJ27" i="1" s="1"/>
  <c r="AG21" i="1"/>
  <c r="AI21" i="1" s="1"/>
  <c r="R21" i="1"/>
  <c r="R20" i="1"/>
  <c r="AG20" i="1" s="1"/>
  <c r="AI20" i="1" s="1"/>
  <c r="R19" i="1"/>
  <c r="AG19" i="1" s="1"/>
  <c r="AH19" i="1" s="1"/>
  <c r="AJ19" i="1" s="1"/>
  <c r="R18" i="1"/>
  <c r="AG18" i="1" s="1"/>
  <c r="AI18" i="1" s="1"/>
  <c r="R17" i="1"/>
  <c r="AG17" i="1" s="1"/>
  <c r="R16" i="1"/>
  <c r="AG16" i="1" s="1"/>
  <c r="AI16" i="1" s="1"/>
  <c r="AG15" i="1"/>
  <c r="AH15" i="1" s="1"/>
  <c r="AJ15" i="1" s="1"/>
  <c r="R15" i="1"/>
  <c r="R14" i="1"/>
  <c r="AG14" i="1" s="1"/>
  <c r="AH14" i="1" s="1"/>
  <c r="AJ14" i="1" s="1"/>
  <c r="R13" i="1"/>
  <c r="AG13" i="1" s="1"/>
  <c r="R12" i="1"/>
  <c r="AG12" i="1" s="1"/>
  <c r="AI12" i="1" s="1"/>
  <c r="R11" i="1"/>
  <c r="AG11" i="1" s="1"/>
  <c r="AI11" i="1" s="1"/>
  <c r="R10" i="1"/>
  <c r="AG10" i="1" s="1"/>
  <c r="AH10" i="1" s="1"/>
  <c r="AJ10" i="1" s="1"/>
  <c r="R9" i="1"/>
  <c r="AG9" i="1" s="1"/>
  <c r="AI9" i="1" s="1"/>
  <c r="R8" i="1"/>
  <c r="AG8" i="1" s="1"/>
  <c r="R7" i="1"/>
  <c r="AG7" i="1" s="1"/>
  <c r="AI7" i="1" s="1"/>
  <c r="R6" i="1"/>
  <c r="AG6" i="1" s="1"/>
  <c r="AI6" i="1" s="1"/>
  <c r="R5" i="1"/>
  <c r="AG5" i="1" s="1"/>
  <c r="AI5" i="1" s="1"/>
  <c r="R4" i="1"/>
  <c r="AG4" i="1" s="1"/>
  <c r="AI4" i="1" s="1"/>
  <c r="R3" i="1"/>
  <c r="AG3" i="1" s="1"/>
  <c r="AH3" i="1" s="1"/>
  <c r="AJ3" i="1" s="1"/>
  <c r="R2" i="1"/>
  <c r="AG2" i="1" s="1"/>
  <c r="AI2" i="1" s="1"/>
  <c r="AH2" i="1" l="1"/>
  <c r="AJ2" i="1" s="1"/>
  <c r="AI15" i="1"/>
  <c r="AI17" i="1"/>
  <c r="AH17" i="1"/>
  <c r="AJ17" i="1" s="1"/>
  <c r="AH18" i="1"/>
  <c r="AJ18" i="1" s="1"/>
  <c r="AI14" i="1"/>
  <c r="AH16" i="1"/>
  <c r="AJ16" i="1" s="1"/>
  <c r="AI13" i="1"/>
  <c r="AH13" i="1"/>
  <c r="AJ13" i="1" s="1"/>
  <c r="AI3" i="1"/>
  <c r="AH4" i="1"/>
  <c r="AJ4" i="1" s="1"/>
  <c r="AI10" i="1"/>
  <c r="AI19" i="1"/>
  <c r="AH11" i="1"/>
  <c r="AJ11" i="1" s="1"/>
  <c r="AH20" i="1"/>
  <c r="AJ20" i="1" s="1"/>
  <c r="AH7" i="1"/>
  <c r="AJ7" i="1" s="1"/>
  <c r="AH12" i="1"/>
  <c r="AJ12" i="1" s="1"/>
  <c r="AH8" i="1"/>
  <c r="AJ8" i="1" s="1"/>
  <c r="AI8" i="1"/>
  <c r="AH5" i="1"/>
  <c r="AJ5" i="1" s="1"/>
  <c r="AH21" i="1"/>
  <c r="AJ21" i="1" s="1"/>
  <c r="AH9" i="1"/>
  <c r="AJ9" i="1" s="1"/>
  <c r="AH6" i="1"/>
  <c r="AJ6" i="1" s="1"/>
</calcChain>
</file>

<file path=xl/sharedStrings.xml><?xml version="1.0" encoding="utf-8"?>
<sst xmlns="http://schemas.openxmlformats.org/spreadsheetml/2006/main" count="2142" uniqueCount="167">
  <si>
    <t>Timestamp</t>
  </si>
  <si>
    <t>Vendor</t>
  </si>
  <si>
    <t>UPC</t>
  </si>
  <si>
    <t>ASIN</t>
  </si>
  <si>
    <t>Package Qty</t>
  </si>
  <si>
    <t>Height</t>
  </si>
  <si>
    <t>Length</t>
  </si>
  <si>
    <t>Width</t>
  </si>
  <si>
    <t>Weight</t>
  </si>
  <si>
    <t>Product Type Name</t>
  </si>
  <si>
    <t>Product Name</t>
  </si>
  <si>
    <t>Brand</t>
  </si>
  <si>
    <t>Model</t>
  </si>
  <si>
    <t>Product Group</t>
  </si>
  <si>
    <t>Referral Fee</t>
  </si>
  <si>
    <t>FBAFee</t>
  </si>
  <si>
    <t>Other Fee</t>
  </si>
  <si>
    <t>Total Fee</t>
  </si>
  <si>
    <t>Buy Box</t>
  </si>
  <si>
    <t># Of Offers</t>
  </si>
  <si>
    <t>Buy Box Offers</t>
  </si>
  <si>
    <t>Lowest FBA</t>
  </si>
  <si>
    <t>Lowest MFN</t>
  </si>
  <si>
    <t>Adjusted Price</t>
  </si>
  <si>
    <t>Fulfillment Channel</t>
  </si>
  <si>
    <t>BSR Category</t>
  </si>
  <si>
    <t>BSR</t>
  </si>
  <si>
    <t>Appr. Mo. Sales</t>
  </si>
  <si>
    <t>Buy Box Winner</t>
  </si>
  <si>
    <t>Other IDs</t>
  </si>
  <si>
    <t>What if Price</t>
  </si>
  <si>
    <t>What if Cost</t>
  </si>
  <si>
    <t>What if Margin ($)</t>
  </si>
  <si>
    <t>What if Margin %</t>
  </si>
  <si>
    <t>What if ROI</t>
  </si>
  <si>
    <t>Margin Group</t>
  </si>
  <si>
    <t>Notes</t>
  </si>
  <si>
    <t>QTY ON HAND</t>
  </si>
  <si>
    <t>FBM</t>
  </si>
  <si>
    <t>N</t>
  </si>
  <si>
    <t>As there is no buybox winner, the landing price is the minimum FBA or FBM offer.</t>
  </si>
  <si>
    <t>FBA</t>
  </si>
  <si>
    <t>Y</t>
  </si>
  <si>
    <t>This item is most likely out of stock. You should check eligibility as it may be prohibited as FBA and confirm FBA fee</t>
  </si>
  <si>
    <t>CE</t>
  </si>
  <si>
    <t>PC Accessory</t>
  </si>
  <si>
    <t>SCREEN_PROTECTOR</t>
  </si>
  <si>
    <t>Personal Computer</t>
  </si>
  <si>
    <t>03/04/22 02:24</t>
  </si>
  <si>
    <t>SampleVendor</t>
  </si>
  <si>
    <t>000435074898</t>
  </si>
  <si>
    <t>B0001WXTAU</t>
  </si>
  <si>
    <t>ELECTRONIC_CABLE</t>
  </si>
  <si>
    <t>Lenovo Kensington Microsaver Security Cable Lock (73P2582)</t>
  </si>
  <si>
    <t>Kensington</t>
  </si>
  <si>
    <t>73P2582</t>
  </si>
  <si>
    <t>03/04/22 02:26</t>
  </si>
  <si>
    <t>065030839952</t>
  </si>
  <si>
    <t>B003OCRWCK</t>
  </si>
  <si>
    <t>ELECTRONIC_SWITCH</t>
  </si>
  <si>
    <t>StarTech.com 2 Port DisplayPort KVM Switch - 2560x1600 @60Hz - Dual Port DP USB, Keyboard, Video, Mouse Switch Box w/ Audio for Computers and Monitors (SV231DPUA)</t>
  </si>
  <si>
    <t>StarTech</t>
  </si>
  <si>
    <t>SV231DPUA</t>
  </si>
  <si>
    <t>092636262242</t>
  </si>
  <si>
    <t>B0054JE64I</t>
  </si>
  <si>
    <t>CHARGING_ADAPTER</t>
  </si>
  <si>
    <t>Targus 90W AC Universal Laptop and Mobile Device Charger with USB Port, Includes 12 Power Tips Compatible with Major Brands: Acer, ASUS, HP, Compaq, Dell, Toshiba, Gateway, IBM, Lenovo, Fujitsu (APA31US)</t>
  </si>
  <si>
    <t>Targus</t>
  </si>
  <si>
    <t>APA31US</t>
  </si>
  <si>
    <t>092636266295</t>
  </si>
  <si>
    <t>B005JJS7AM</t>
  </si>
  <si>
    <t>Targus 4Vu Privacy Screen Filter for 12.5-Inch Widescreen (16:9 Ratio) Laptop Computer, Landscape/Portrait View, Blue Light Filter to Protect Eye Strain (ASF125W9USZ)</t>
  </si>
  <si>
    <t>ASF125W9USZ</t>
  </si>
  <si>
    <t>092636256968</t>
  </si>
  <si>
    <t>B0046SQPWY</t>
  </si>
  <si>
    <t>COMPUTER_ADD_ON</t>
  </si>
  <si>
    <t>Targus 4Vu Privacy Screen Filter for 13.3-Inch Widescreen (16:9 Ratio) Laptop Computer, Landscape/Portrait View, Blue Light Filter to Protect Eye Strain (ASF133W9USZ)</t>
  </si>
  <si>
    <t>ASF133W9USZ</t>
  </si>
  <si>
    <t>092636241339</t>
  </si>
  <si>
    <t>B001BGJAVM</t>
  </si>
  <si>
    <t>Targus 4Vu Privacy Screen Filter for 13.3-Inch Widescreen (16:10 Ratio) Laptop Computer, Landscape/Portrait View, Blue Light Filter to Protect Eye Strain (ASF133WUSZ)</t>
  </si>
  <si>
    <t>ASF133WUSZ</t>
  </si>
  <si>
    <t>092636255701</t>
  </si>
  <si>
    <t>B00627BFFO</t>
  </si>
  <si>
    <t>MONITOR</t>
  </si>
  <si>
    <t>Targus - 14.1" 4Vu Widescreen Laptop Privacy Screen</t>
  </si>
  <si>
    <t>ASF141W9</t>
  </si>
  <si>
    <t>092636237660</t>
  </si>
  <si>
    <t>B000XVN134</t>
  </si>
  <si>
    <t>Targus 4Vu Privacy Screen Filter for 15-Inch Widescreen (4:3 Ratio) Laptop Computer, Landscape/Portrait View, Blue Light Filter to Protect Eye Strain (ASF15USZ)</t>
  </si>
  <si>
    <t>ASF15USZ</t>
  </si>
  <si>
    <t>092636237721</t>
  </si>
  <si>
    <t>B000XVOOVC</t>
  </si>
  <si>
    <t>Targus 4Vu Privacy Filter Screen for 19-Inch Widescreen (16:10 Ratio) Monitor (ASF19WUSZ)</t>
  </si>
  <si>
    <t>ASF19WUSZ</t>
  </si>
  <si>
    <t>092636237752</t>
  </si>
  <si>
    <t>B000XVN0YY</t>
  </si>
  <si>
    <t>Targus 4Vu Privacy Screen Filter for 22-Inch Widescreen (16:10 Ratio) Monitor (ASF22WUSZ)</t>
  </si>
  <si>
    <t>ASF22WUSZ</t>
  </si>
  <si>
    <t>092636255749</t>
  </si>
  <si>
    <t>B004SBETCC</t>
  </si>
  <si>
    <t>OFFICE_ELECTRONICS</t>
  </si>
  <si>
    <t>Targus 4Vu Privacy Screen Filter for 23-Inch Widescreen (16:9 Ratio) Monitor, Landscape/Portrait View, Blue Light Filter to Protect Eye Strain (ASF23W9USZ)</t>
  </si>
  <si>
    <t>ASF23W9USZ</t>
  </si>
  <si>
    <t>092636237769</t>
  </si>
  <si>
    <t>B000XVI4WC</t>
  </si>
  <si>
    <t>Targus 4Vu Privacy Filter Screen for 24-Inch Widescreen (16:10 Ratio) Monitor (ASF24WUSZ)</t>
  </si>
  <si>
    <t>ASF24WUSZ</t>
  </si>
  <si>
    <t>092636246471</t>
  </si>
  <si>
    <t>B002NU5O9C</t>
  </si>
  <si>
    <t>ELECTRONIC_DEVICE_COOLING_PAD</t>
  </si>
  <si>
    <t>Targus 17 inch Dual Fan Lap Chill Mat - Soft Neoprene Laptop Cooling Pad, Heat Protection Laptop Cooler, Dual-fan Heat Dispersion, USB-A Connection Laptop Fan</t>
  </si>
  <si>
    <t>AWE55US</t>
  </si>
  <si>
    <t>B00DOEKKMW</t>
  </si>
  <si>
    <t>Targus Laptop Tablet Notebook Lap Chill Cooling Pad Mat</t>
  </si>
  <si>
    <t>TG-AWE55US</t>
  </si>
  <si>
    <t>092636220853</t>
  </si>
  <si>
    <t>B00006B90H</t>
  </si>
  <si>
    <t>COMPUTER_INPUT_DEVICE_ACCESSORY</t>
  </si>
  <si>
    <t>Targus DEFCON T-Lock Serialized Combo Cable Lock for Laptop Computer and Desktop Security (PA410S-1)</t>
  </si>
  <si>
    <t>PA410S-1</t>
  </si>
  <si>
    <t>03/04/22 02:27</t>
  </si>
  <si>
    <t>037332127051</t>
  </si>
  <si>
    <t>B000EDLM1O</t>
  </si>
  <si>
    <t>Tripp Lite Notebook Cooling Pad - Notebook/Laptop Computer (NC2003SR)</t>
  </si>
  <si>
    <t>Tripp Lite</t>
  </si>
  <si>
    <t>NC2003SR</t>
  </si>
  <si>
    <t>03/04/22 02:28</t>
  </si>
  <si>
    <t>B0092TRCZQ</t>
  </si>
  <si>
    <t>Lenovo Thinkpad 90W Slim Tip Standard AC Adapter for Slim Tip Models Only - Retail Packaging (0B46994)</t>
  </si>
  <si>
    <t>Lenovo</t>
  </si>
  <si>
    <t>0B46994</t>
  </si>
  <si>
    <t>B00EN19HKG</t>
  </si>
  <si>
    <t>Lenovo 90W AC Adapter (0B46994 Slim Tip, 2 Prong Power Cord) Packaged In The Factory Sealed Lenovo Retail Packaging</t>
  </si>
  <si>
    <t>Speakers</t>
  </si>
  <si>
    <t>03/04/22 02:29</t>
  </si>
  <si>
    <t>065030835619</t>
  </si>
  <si>
    <t>B00BTWDF8C</t>
  </si>
  <si>
    <t>ELECTRONIC_ADAPTER</t>
  </si>
  <si>
    <t>StarTech.com USB to VGA Multi Monitor External Video Adapter</t>
  </si>
  <si>
    <t>USB2VGAE2</t>
  </si>
  <si>
    <t>B0085MPHGM</t>
  </si>
  <si>
    <t>BATTERY</t>
  </si>
  <si>
    <t>Lenovo 6 Cell Battery 44+ ( 0a36306 ) For X220 And X230 Laptop In The Factory Sealed Lenovo Retail Packaging</t>
  </si>
  <si>
    <t>0A36306</t>
  </si>
  <si>
    <t>Computers &amp; Accessories</t>
  </si>
  <si>
    <t xml:space="preserve">EAN -&gt; 0151903681121 EAN -&gt; 0000435074898 EAN -&gt; 0809385647448 EAN -&gt; 0804066552349 EAN -&gt; 0804891032191 EAN -&gt; 0858966406844 EAN -&gt; 0808111669839 EAN -&gt; 0778888149530 EAN -&gt; 0807031750542 EAN -&gt; 0801200933576 EAN -&gt; 0806293520764 GTIN -&gt; 00000435074898 UPC -&gt; 804891032191 UPC -&gt; 858966406844 UPC -&gt; 000435074898 UPC -&gt; 801200933576 UPC -&gt; 804066552349 UPC -&gt; 778888149530 UPC -&gt; 807031750542 UPC -&gt; 808111669839 UPC -&gt; 806293520764 UPC -&gt; 809385647448 UPC -&gt; 151903681121 </t>
  </si>
  <si>
    <t>Cell Phones &amp; Accessories</t>
  </si>
  <si>
    <t xml:space="preserve">EAN -&gt; 0763615990349 EAN -&gt; 0013040021355 EAN -&gt; 0650308399520 EAN -&gt; 0777785983698 EAN -&gt; 0065030839952 EAN -&gt; 0132017613840 EAN -&gt; 0778888186702 EAN -&gt; 0851975718137 EAN -&gt; 0163121390495 EAN -&gt; 0627151201973 EAN -&gt; 0898029631776 EAN -&gt; 0666673740041 EAN -&gt; 0777785539932 EAN -&gt; 0172302710724 EAN -&gt; 5052584290815 EAN -&gt; 0803982830210 EAN -&gt; 0617407485240 UPC -&gt; 666673740041 UPC -&gt; 013040021355 UPC -&gt; 650308399520 UPC -&gt; 627151201973 UPC -&gt; 163121390495 UPC -&gt; 803982830210 UPC -&gt; 777785983698 UPC -&gt; 763615990349 UPC -&gt; 132017613840 UPC -&gt; 851975718137 UPC -&gt; 778888186702 UPC -&gt; 617407485240 UPC -&gt; 172302710724 UPC -&gt; 065030839952 UPC -&gt; 898029631776 UPC -&gt; 777785539932 </t>
  </si>
  <si>
    <t xml:space="preserve">EAN -&gt; 0777786905026 EAN -&gt; 0999994491843 EAN -&gt; 0092636262242 EAN -&gt; 0777781871586 EAN -&gt; 0305973650062 EAN -&gt; 0926362622424 EAN -&gt; 0115970756502 EAN -&gt; 0887176090253 EAN -&gt; 0885417256314 EAN -&gt; 0666669998524 EAN -&gt; 7426900019011 EAN -&gt; 0163120719303 EAN -&gt; 0926306262242 EAN -&gt; 0763615800655 EAN -&gt; 0887610314617 EAN -&gt; 0777785489343 EAN -&gt; 0666669923328 GTIN -&gt; 00926306262242 UPC -&gt; 763615800655 UPC -&gt; 887610314617 UPC -&gt; 115970756502 UPC -&gt; 092636262242 UPC -&gt; 885417256314 UPC -&gt; 926362622424 UPC -&gt; 887176090253 UPC -&gt; 163120719303 UPC -&gt; 777781871586 UPC -&gt; 305973650062 UPC -&gt; 666669998524 UPC -&gt; 777786905026 UPC -&gt; 999994491843 UPC -&gt; 926306262242 UPC -&gt; 666669923328 UPC -&gt; 777785489343 </t>
  </si>
  <si>
    <t xml:space="preserve">EAN -&gt; 0926362662956 EAN -&gt; 0031112831657 EAN -&gt; 0102930783432 EAN -&gt; 0012304765387 EAN -&gt; 6213759747865 EAN -&gt; 0045556029389 EAN -&gt; 0523160922468 EAN -&gt; 0971472933311 EAN -&gt; 0763615803311 EAN -&gt; 0172302720266 EAN -&gt; 0092636266295 EAN -&gt; 0088021336803 EAN -&gt; 0168141503054 GTIN -&gt; 00926362662956 GTIN -&gt; 00092636266295 UPC -&gt; 088021336803 UPC -&gt; 168141503054 UPC -&gt; 971472933311 UPC -&gt; 763615803311 UPC -&gt; 012304765387 UPC -&gt; 926362662956 UPC -&gt; 102930783432 UPC -&gt; 031112831657 UPC -&gt; 172302720266 UPC -&gt; 092636266295 UPC -&gt; 523160922468 UPC -&gt; 045556029389 </t>
  </si>
  <si>
    <t xml:space="preserve">EAN -&gt; 0132017757261 EAN -&gt; 0999994680001 EAN -&gt; 0151903012994 EAN -&gt; 0088021336810 EAN -&gt; 0172302720310 EAN -&gt; 0973981101861 EAN -&gt; 0926362569682 EAN -&gt; 0804067409062 EAN -&gt; 0092636256968 EAN -&gt; 0999993861364 EAN -&gt; 0012951578354 EAN -&gt; 0168141503207 GTIN -&gt; 00926362569682 UPC -&gt; 804067409062 UPC -&gt; 926362569682 UPC -&gt; 973981101861 UPC -&gt; 168141503207 UPC -&gt; 092636256968 UPC -&gt; 999993861364 UPC -&gt; 012951578354 UPC -&gt; 132017757261 UPC -&gt; 151903012994 UPC -&gt; 172302720310 UPC -&gt; 088021336810 UPC -&gt; 999994680001 </t>
  </si>
  <si>
    <t xml:space="preserve">EAN -&gt; 0803982779410 EAN -&gt; 0809185305296 EAN -&gt; 0100177287416 EAN -&gt; 0999992318623 EAN -&gt; 0045556035014 EAN -&gt; 0163120573455 EAN -&gt; 0806291835594 EAN -&gt; 0898029627595 EAN -&gt; 0763615803335 EAN -&gt; 0092636241339 EAN -&gt; 0172302749151 EAN -&gt; 6213759719565 EAN -&gt; 0031112189871 EAN -&gt; 0151903026106 EAN -&gt; 0999993750743 EAN -&gt; 0044111951080 EAN -&gt; 0163120276998 EAN -&gt; 0809385154755 EAN -&gt; 0132018281239 EAN -&gt; 0031112863900 GTIN -&gt; 00092636241339 UPC -&gt; 151903026106 UPC -&gt; 806291835594 UPC -&gt; 132018281239 UPC -&gt; 763615803335 UPC -&gt; 809385154755 UPC -&gt; 163120276998 UPC -&gt; 803982779410 UPC -&gt; 031112189871 UPC -&gt; 999993750743 UPC -&gt; 898029627595 UPC -&gt; 999992318623 UPC -&gt; 045556035014 UPC -&gt; 092636241339 UPC -&gt; 172302749151 UPC -&gt; 809185305296 UPC -&gt; 163120573455 UPC -&gt; 031112863900 UPC -&gt; 044111951080 UPC -&gt; 100177287416 </t>
  </si>
  <si>
    <t xml:space="preserve">EAN -&gt; 0092636255701 EAN -&gt; 0999994470985 EAN -&gt; 0715061399542 EAN -&gt; 0012951578361 UPC -&gt; 999994470985 UPC -&gt; 092636255701 UPC -&gt; 715061399542 UPC -&gt; 012951578361 </t>
  </si>
  <si>
    <t xml:space="preserve">EAN -&gt; 0809199906861 EAN -&gt; 0092636237660 EAN -&gt; 0132018283042 EAN -&gt; 5269692725645 EAN -&gt; 0168141538346 EAN -&gt; 7426801037091 EAN -&gt; 0513173405393 EAN -&gt; 4139052241225 EAN -&gt; 0999992658958 EAN -&gt; 0071030508743 EAN -&gt; 0163121403072 EAN -&gt; 0009263623766 EAN -&gt; 0807320196433 EAN -&gt; 0151903012062 GTIN -&gt; 00999992658958 UPC -&gt; 168141538346 UPC -&gt; 809199906861 UPC -&gt; 092636237660 UPC -&gt; 163121403072 UPC -&gt; 999992658958 UPC -&gt; 807320196433 UPC -&gt; 151903012062 UPC -&gt; 132018283042 UPC -&gt; 071030508743 UPC -&gt; 009263623766 UPC -&gt; 513173405393 </t>
  </si>
  <si>
    <t xml:space="preserve">EAN -&gt; 0999992318753 EAN -&gt; 0926362377218 EAN -&gt; 0092636237721 EAN -&gt; 0666670043619 EAN -&gt; 0172302720228 EAN -&gt; 0132017929422 EAN -&gt; 0021111389747 EAN -&gt; 0151903026182 EAN -&gt; 0163120277056 EAN -&gt; 0983762101195 EAN -&gt; 0112840323680 EAN -&gt; 0168141500640 EAN -&gt; 0080850255454 GTIN -&gt; 00999992318753 GTIN -&gt; 00092636237721 UPC -&gt; 168141500640 UPC -&gt; 172302720228 UPC -&gt; 132017929422 UPC -&gt; 163120277056 UPC -&gt; 983762101195 UPC -&gt; 151903026182 UPC -&gt; 092636237721 UPC -&gt; 666670043619 UPC -&gt; 080850255454 UPC -&gt; 999992318753 UPC -&gt; 021111389747 UPC -&gt; 112840323680 UPC -&gt; 926362377218 </t>
  </si>
  <si>
    <t xml:space="preserve">EAN -&gt; 0926362377522 EAN -&gt; 0080850480467 EAN -&gt; 0325003044043 EAN -&gt; 0092636237752 EAN -&gt; 0786800445615 EAN -&gt; 7426900802811 EAN -&gt; 0163120270934 EAN -&gt; 0722067077695 GTIN -&gt; 00092636237752 GTIN -&gt; 00926362377522 UPC -&gt; 786800445615 UPC -&gt; 722067077695 UPC -&gt; 080850480467 UPC -&gt; 926362377522 UPC -&gt; 325003044043 UPC -&gt; 092636237752 UPC -&gt; 163120270934 </t>
  </si>
  <si>
    <t xml:space="preserve">EAN -&gt; 7755774178624 EAN -&gt; 0724627168768 EAN -&gt; 0092636255749 EAN -&gt; 0814534016846 EAN -&gt; 0724627268369 EAN -&gt; 0763615803533 EAN -&gt; 0172304254561 EAN -&gt; 0803982741493 EAN -&gt; 4913603168342 EAN -&gt; 0163121464653 EAN -&gt; 0100177354217 EAN -&gt; 7426800240294 EAN -&gt; 0730330072377 EAN -&gt; 0999992659023 GTIN -&gt; 00092636255749 GTIN -&gt; 00763615803533 UPC -&gt; 730330072377 UPC -&gt; 724627268369 UPC -&gt; 092636255749 UPC -&gt; 814534016846 UPC -&gt; 163121464653 UPC -&gt; 172304254561 UPC -&gt; 803982741493 UPC -&gt; 763615803533 UPC -&gt; 999992659023 UPC -&gt; 100177354217 UPC -&gt; 724627168768 </t>
  </si>
  <si>
    <t xml:space="preserve">EAN -&gt; 0999993687841 EAN -&gt; 0763615803557 EAN -&gt; 0132017836256 EAN -&gt; 0999992451894 EAN -&gt; 0808113034390 EAN -&gt; 0092636237769 EAN -&gt; 0172304254974 EAN -&gt; 0163120277063 EAN -&gt; 0132018198902 EAN -&gt; 0163121402150 EAN -&gt; 0898029655352 EAN -&gt; 0817473860945 EAN -&gt; 0724627154358 EAN -&gt; 0163121464349 EAN -&gt; 0809199906922 EAN -&gt; 0168141534805 EAN -&gt; 4923113102071 EAN -&gt; 7887117190250 EAN -&gt; 0809392580110 EAN -&gt; 7426800340314 EAN -&gt; 0102930815966 GTIN -&gt; 00092636237769 UPC -&gt; 163120277063 UPC -&gt; 172304254974 UPC -&gt; 168141534805 UPC -&gt; 763615803557 UPC -&gt; 132017836256 UPC -&gt; 724627154358 UPC -&gt; 163121464349 UPC -&gt; 132018198902 UPC -&gt; 809199906922 UPC -&gt; 092636237769 UPC -&gt; 999992451894 UPC -&gt; 808113034390 UPC -&gt; 898029655352 UPC -&gt; 163121402150 UPC -&gt; 817473860945 UPC -&gt; 999993687841 UPC -&gt; 102930815966 UPC -&gt; 809392580110 </t>
  </si>
  <si>
    <t xml:space="preserve">EAN -&gt; 0809302191399 EAN -&gt; 0806296612190 EAN -&gt; 0163120277216 EAN -&gt; 0809390043730 EAN -&gt; 0887607793548 EAN -&gt; 0803983005518 EAN -&gt; 0151903026496 EAN -&gt; 0031112051628 EAN -&gt; 0163121374280 EAN -&gt; 1320010364466 EAN -&gt; 0680807578119 EAN -&gt; 0745227172887 EAN -&gt; 0012300271592 EAN -&gt; 0777782221915 EAN -&gt; 7967907125027 EAN -&gt; 0778889473566 EAN -&gt; 0638084880241 EAN -&gt; 0680806807944 EAN -&gt; 0805095153309 EAN -&gt; 0092636272449 EAN -&gt; 0611101216957 EAN -&gt; 0642125185981 EAN -&gt; 0763615805872 EAN -&gt; 0211131876338 EAN -&gt; 0807035654068 EAN -&gt; 7123290475839 EAN -&gt; 0807320377863 EAN -&gt; 0132017983783 EAN -&gt; 0823019821998 EAN -&gt; 0739197794644 EAN -&gt; 0999994463215 EAN -&gt; 0640206328272 EAN -&gt; 0777782585208 EAN -&gt; 0523161289409 EAN -&gt; 0088021337572 EAN -&gt; 0804993671120 EAN -&gt; 7038557336795 EAN -&gt; 0092636246471 GTIN -&gt; 00092636246471 UPC -&gt; 012300271592 UPC -&gt; 763615805872 UPC -&gt; 211131876338 UPC -&gt; 611101216957 UPC -&gt; 739197794644 UPC -&gt; 804993671120 UPC -&gt; 088021337572 UPC -&gt; 777782221915 UPC -&gt; 807320377863 UPC -&gt; 092636272449 UPC -&gt; 523161289409 UPC -&gt; 640206328272 UPC -&gt; 163120277216 UPC -&gt; 809390043730 UPC -&gt; 805095153309 UPC -&gt; 807035654068 UPC -&gt; 092636246471 UPC -&gt; 823019821998 UPC -&gt; 887607793548 UPC -&gt; 777782585208 UPC -&gt; 680807578119 UPC -&gt; 163121374280 UPC -&gt; 999994463215 UPC -&gt; 151903026496 UPC -&gt; 806296612190 UPC -&gt; 803983005518 UPC -&gt; 809302191399 UPC -&gt; 132017983783 UPC -&gt; 745227172887 UPC -&gt; 031112051628 UPC -&gt; 642125185981 UPC -&gt; 638084880241 UPC -&gt; 680806807944 UPC -&gt; 778889473566 </t>
  </si>
  <si>
    <t xml:space="preserve">EAN -&gt; 0092636246471 UPC -&gt; 092636246471 </t>
  </si>
  <si>
    <t xml:space="preserve">EAN -&gt; 4913603193849 EAN -&gt; 0523161025427 EAN -&gt; 0132018283196 EAN -&gt; 3609920104668 EAN -&gt; 0168141538711 EAN -&gt; 8502201568782 EAN -&gt; 0092363104907 EAN -&gt; 0085478606251 EAN -&gt; 7967907100796 EAN -&gt; 0102930848384 EAN -&gt; 0172302752137 EAN -&gt; 0012301847314 EAN -&gt; 0092636220853 EAN -&gt; 0777786294137 EAN -&gt; 7727002501429 EAN -&gt; 0085478606282 EAN -&gt; 0778888633916 EAN -&gt; 0092636104900 EAN -&gt; 0012302520315 EAN -&gt; 0872182670926 GTIN -&gt; 00092636220853 UPC -&gt; 778888633916 UPC -&gt; 092636220853 UPC -&gt; 777786294137 UPC -&gt; 012302520315 UPC -&gt; 172302752137 UPC -&gt; 085478606282 UPC -&gt; 092363104907 UPC -&gt; 085478606251 UPC -&gt; 102930848384 UPC -&gt; 168141538711 UPC -&gt; 523161025427 UPC -&gt; 132018283196 UPC -&gt; 872182670926 UPC -&gt; 092636104900 UPC -&gt; 012301847314 </t>
  </si>
  <si>
    <t xml:space="preserve">EAN -&gt; 0088022159524 EAN -&gt; 0666670000711 EAN -&gt; 0079531858688 EAN -&gt; 0078667425795 EAN -&gt; 0079643686674 EAN -&gt; 0373321270514 EAN -&gt; 0806291825540 EAN -&gt; 0806792210623 EAN -&gt; 0072080011399 EAN -&gt; 0971473619375 EAN -&gt; 0521375311954 EAN -&gt; 0012303249437 EAN -&gt; 0801593409313 EAN -&gt; 0141291056144 EAN -&gt; 0640206347402 EAN -&gt; 0163120537242 EAN -&gt; 0999998557194 EAN -&gt; 0638084881507 EAN -&gt; 0012300271691 EAN -&gt; 0800011452405 EAN -&gt; 0037332127051 EAN -&gt; 0804993672318 GTIN -&gt; 00037332127051 GTIN -&gt; 00088022159524 GTIN -&gt; 10037332127058 UPC -&gt; 999998557194 UPC -&gt; 373321270514 UPC -&gt; 078667425795 UPC -&gt; 163120537242 UPC -&gt; 037332127051 UPC -&gt; 072080011399 UPC -&gt; 971473619375 UPC -&gt; 141291056144 UPC -&gt; 088022159524 UPC -&gt; 012303249437 UPC -&gt; 640206347402 UPC -&gt; 521375311954 UPC -&gt; 079531858688 UPC -&gt; 666670000711 UPC -&gt; 806291825540 UPC -&gt; 079643686674 UPC -&gt; 638084881507 UPC -&gt; 800011452405 UPC -&gt; 806792210623 UPC -&gt; 804993672318 UPC -&gt; 012300271691 UPC -&gt; 801593409313 </t>
  </si>
  <si>
    <t xml:space="preserve">EAN -&gt; 0887037400481 GTIN -&gt; 00887037400481 UPC -&gt; 887037400481 </t>
  </si>
  <si>
    <t xml:space="preserve">EAN -&gt; 0887037400481 UPC -&gt; 887037400481 </t>
  </si>
  <si>
    <t xml:space="preserve">EAN -&gt; 0971476142467 EAN -&gt; 5054484141228 EAN -&gt; 0163120601332 EAN -&gt; 5054533141223 EAN -&gt; 0065030835619 EAN -&gt; 0001910338337 EAN -&gt; 0100177338071 GTIN -&gt; 00971476142467 UPC -&gt; 065030835619 UPC -&gt; 971476142467 UPC -&gt; 001910338337 UPC -&gt; 163120601332 UPC -&gt; 100177338071 </t>
  </si>
  <si>
    <t xml:space="preserve">EAN -&gt; 0662919069099 EAN -&gt; 0845282075090 EAN -&gt; 5054484430667 EAN -&gt; 4055199925609 EAN -&gt; 5711045394669 EAN -&gt; 0806293520894 EAN -&gt; 5712505508572 EAN -&gt; 5054533430662 EAN -&gt; 4055199925593 EAN -&gt; 0886843359839 EAN -&gt; 0151903553824 EAN -&gt; 0801200933699 EAN -&gt; 4053162242500 EAN -&gt; 0804066552424 EAN -&gt; 0807030476696 EAN -&gt; 8868433598394 EAN -&gt; 0731395924977 EAN -&gt; 5050914829032 GTIN -&gt; 05711045394669 UPC -&gt; 801200933699 UPC -&gt; 804066552424 UPC -&gt; 886843359839 UPC -&gt; 807030476696 UPC -&gt; 845282075090 UPC -&gt; 662919069099 UPC -&gt; 731395924977 UPC -&gt; 151903553824 UPC -&gt; 806293520894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</si>
</sst>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"/>
  </numFmts>
  <fonts count="3" x14ac:knownFonts="1">
    <font>
      <sz val="11"/>
      <color rgb="FF000000"/>
      <name val="Calibri"/>
    </font>
    <font>
      <b/>
      <sz val="11"/>
      <color rgb="FFFFFFFF"/>
      <name val="Calibri"/>
    </font>
    <font>
      <u/>
      <sz val="11"/>
      <color rgb="FF0000FF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FFFFEB"/>
        <bgColor rgb="FF000000"/>
      </patternFill>
    </fill>
    <fill>
      <patternFill patternType="solid">
        <fgColor rgb="FFCCEC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FFEBEB"/>
        <bgColor rgb="FF000000"/>
      </patternFill>
    </fill>
    <fill>
      <patternFill patternType="solid">
        <fgColor rgb="FFFDE9D9"/>
        <bgColor rgb="FF000000"/>
      </patternFill>
    </fill>
  </fills>
  <borders count="7">
    <border>
      <left/>
      <right/>
      <top/>
      <bottom/>
      <diagonal/>
    </border>
    <border>
      <left style="hair">
        <color rgb="FFFFFFFF"/>
      </left>
      <right style="hair">
        <color rgb="FFFFFFFF"/>
      </right>
      <top/>
      <bottom style="hair">
        <color rgb="FFFFFFFF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/>
      <top/>
      <bottom style="hair">
        <color rgb="FFFFFFFF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/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/>
    <xf numFmtId="0" fontId="0" fillId="3" borderId="2" xfId="0" applyFill="1" applyBorder="1"/>
    <xf numFmtId="0" fontId="1" fillId="2" borderId="3" xfId="0" applyFont="1" applyFill="1" applyBorder="1"/>
    <xf numFmtId="0" fontId="0" fillId="3" borderId="4" xfId="0" applyFill="1" applyBorder="1"/>
    <xf numFmtId="0" fontId="1" fillId="2" borderId="5" xfId="0" applyFont="1" applyFill="1" applyBorder="1" applyAlignment="1" applyProtection="1">
      <alignment horizontal="left" wrapText="1"/>
    </xf>
    <xf numFmtId="0" fontId="0" fillId="4" borderId="6" xfId="0" applyFill="1" applyBorder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 applyProtection="1">
      <alignment horizontal="left" wrapText="1"/>
    </xf>
    <xf numFmtId="0" fontId="0" fillId="4" borderId="2" xfId="0" applyFill="1" applyBorder="1" applyAlignment="1">
      <alignment horizontal="left"/>
    </xf>
    <xf numFmtId="164" fontId="0" fillId="4" borderId="2" xfId="0" applyNumberForma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center" wrapText="1"/>
    </xf>
    <xf numFmtId="0" fontId="0" fillId="5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6" borderId="2" xfId="0" applyFill="1" applyBorder="1" applyAlignment="1">
      <alignment horizontal="left"/>
    </xf>
    <xf numFmtId="0" fontId="0" fillId="7" borderId="2" xfId="0" applyFill="1" applyBorder="1" applyAlignment="1">
      <alignment horizontal="center"/>
    </xf>
    <xf numFmtId="0" fontId="0" fillId="8" borderId="2" xfId="0" applyFill="1" applyBorder="1" applyAlignment="1">
      <alignment horizontal="left"/>
    </xf>
    <xf numFmtId="0" fontId="0" fillId="8" borderId="2" xfId="0" applyFill="1" applyBorder="1" applyAlignment="1">
      <alignment horizontal="center"/>
    </xf>
    <xf numFmtId="0" fontId="0" fillId="5" borderId="2" xfId="0" applyFill="1" applyBorder="1" applyAlignment="1">
      <alignment horizontal="left"/>
    </xf>
    <xf numFmtId="10" fontId="0" fillId="4" borderId="2" xfId="0" applyNumberFormat="1" applyFill="1" applyBorder="1" applyAlignment="1">
      <alignment horizontal="center"/>
    </xf>
    <xf numFmtId="10" fontId="0" fillId="4" borderId="2" xfId="0" applyNumberForma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2" borderId="1" xfId="0" applyNumberFormat="1" applyFont="1" applyFill="1" applyBorder="1" applyAlignment="1" applyProtection="1">
      <alignment horizontal="center" wrapText="1"/>
    </xf>
    <xf numFmtId="2" fontId="0" fillId="9" borderId="2" xfId="0" applyNumberFormat="1" applyFill="1" applyBorder="1" applyAlignment="1">
      <alignment horizontal="center"/>
    </xf>
    <xf numFmtId="2" fontId="0" fillId="7" borderId="2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4" borderId="2" xfId="0" applyNumberForma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mazon.com/dp/B0092TRCZQ" TargetMode="External"/><Relationship Id="rId21" Type="http://schemas.openxmlformats.org/officeDocument/2006/relationships/hyperlink" Target="https://amazon.com/dp/B0001WXTAU" TargetMode="External"/><Relationship Id="rId42" Type="http://schemas.openxmlformats.org/officeDocument/2006/relationships/hyperlink" Target="https://amazon.com/dp/B003OCRWCK" TargetMode="External"/><Relationship Id="rId63" Type="http://schemas.openxmlformats.org/officeDocument/2006/relationships/hyperlink" Target="https://amazon.com/dp/B0054JE64I" TargetMode="External"/><Relationship Id="rId84" Type="http://schemas.openxmlformats.org/officeDocument/2006/relationships/hyperlink" Target="https://amazon.com/dp/B005JJS7AM" TargetMode="External"/><Relationship Id="rId138" Type="http://schemas.openxmlformats.org/officeDocument/2006/relationships/hyperlink" Target="https://amazon.com/dp/B00EN19HKG" TargetMode="External"/><Relationship Id="rId159" Type="http://schemas.openxmlformats.org/officeDocument/2006/relationships/hyperlink" Target="https://amazon.com/dp/B00BTWDF8C" TargetMode="External"/><Relationship Id="rId107" Type="http://schemas.openxmlformats.org/officeDocument/2006/relationships/hyperlink" Target="https://amazon.com/dp/B00627BFFO" TargetMode="External"/><Relationship Id="rId11" Type="http://schemas.openxmlformats.org/officeDocument/2006/relationships/hyperlink" Target="https://amazon.com/dp/B004SBETCC" TargetMode="External"/><Relationship Id="rId32" Type="http://schemas.openxmlformats.org/officeDocument/2006/relationships/hyperlink" Target="https://amazon.com/dp/B000XVI4WC" TargetMode="External"/><Relationship Id="rId53" Type="http://schemas.openxmlformats.org/officeDocument/2006/relationships/hyperlink" Target="https://amazon.com/dp/B002NU5O9C" TargetMode="External"/><Relationship Id="rId74" Type="http://schemas.openxmlformats.org/officeDocument/2006/relationships/hyperlink" Target="https://amazon.com/dp/B00DOEKKMW" TargetMode="External"/><Relationship Id="rId128" Type="http://schemas.openxmlformats.org/officeDocument/2006/relationships/hyperlink" Target="https://amazon.com/dp/B000XVN134" TargetMode="External"/><Relationship Id="rId149" Type="http://schemas.openxmlformats.org/officeDocument/2006/relationships/hyperlink" Target="https://amazon.com/dp/B000XVOOVC" TargetMode="External"/><Relationship Id="rId5" Type="http://schemas.openxmlformats.org/officeDocument/2006/relationships/hyperlink" Target="https://amazon.com/dp/B0046SQPWY" TargetMode="External"/><Relationship Id="rId95" Type="http://schemas.openxmlformats.org/officeDocument/2006/relationships/hyperlink" Target="https://amazon.com/dp/B00006B90H" TargetMode="External"/><Relationship Id="rId160" Type="http://schemas.openxmlformats.org/officeDocument/2006/relationships/hyperlink" Target="https://amazon.com/dp/B0085MPHGM" TargetMode="External"/><Relationship Id="rId22" Type="http://schemas.openxmlformats.org/officeDocument/2006/relationships/hyperlink" Target="https://amazon.com/dp/B003OCRWCK" TargetMode="External"/><Relationship Id="rId43" Type="http://schemas.openxmlformats.org/officeDocument/2006/relationships/hyperlink" Target="https://amazon.com/dp/B0054JE64I" TargetMode="External"/><Relationship Id="rId64" Type="http://schemas.openxmlformats.org/officeDocument/2006/relationships/hyperlink" Target="https://amazon.com/dp/B005JJS7AM" TargetMode="External"/><Relationship Id="rId118" Type="http://schemas.openxmlformats.org/officeDocument/2006/relationships/hyperlink" Target="https://amazon.com/dp/B00EN19HKG" TargetMode="External"/><Relationship Id="rId139" Type="http://schemas.openxmlformats.org/officeDocument/2006/relationships/hyperlink" Target="https://amazon.com/dp/B00BTWDF8C" TargetMode="External"/><Relationship Id="rId80" Type="http://schemas.openxmlformats.org/officeDocument/2006/relationships/hyperlink" Target="https://amazon.com/dp/B0085MPHGM" TargetMode="External"/><Relationship Id="rId85" Type="http://schemas.openxmlformats.org/officeDocument/2006/relationships/hyperlink" Target="https://amazon.com/dp/B0046SQPWY" TargetMode="External"/><Relationship Id="rId150" Type="http://schemas.openxmlformats.org/officeDocument/2006/relationships/hyperlink" Target="https://amazon.com/dp/B000XVN0YY" TargetMode="External"/><Relationship Id="rId155" Type="http://schemas.openxmlformats.org/officeDocument/2006/relationships/hyperlink" Target="https://amazon.com/dp/B00006B90H" TargetMode="External"/><Relationship Id="rId12" Type="http://schemas.openxmlformats.org/officeDocument/2006/relationships/hyperlink" Target="https://amazon.com/dp/B000XVI4WC" TargetMode="External"/><Relationship Id="rId17" Type="http://schemas.openxmlformats.org/officeDocument/2006/relationships/hyperlink" Target="https://amazon.com/dp/B0092TRCZQ" TargetMode="External"/><Relationship Id="rId33" Type="http://schemas.openxmlformats.org/officeDocument/2006/relationships/hyperlink" Target="https://amazon.com/dp/B002NU5O9C" TargetMode="External"/><Relationship Id="rId38" Type="http://schemas.openxmlformats.org/officeDocument/2006/relationships/hyperlink" Target="https://amazon.com/dp/B00EN19HKG" TargetMode="External"/><Relationship Id="rId59" Type="http://schemas.openxmlformats.org/officeDocument/2006/relationships/hyperlink" Target="https://amazon.com/dp/B00BTWDF8C" TargetMode="External"/><Relationship Id="rId103" Type="http://schemas.openxmlformats.org/officeDocument/2006/relationships/hyperlink" Target="https://amazon.com/dp/B0054JE64I" TargetMode="External"/><Relationship Id="rId108" Type="http://schemas.openxmlformats.org/officeDocument/2006/relationships/hyperlink" Target="https://amazon.com/dp/B000XVN134" TargetMode="External"/><Relationship Id="rId124" Type="http://schemas.openxmlformats.org/officeDocument/2006/relationships/hyperlink" Target="https://amazon.com/dp/B005JJS7AM" TargetMode="External"/><Relationship Id="rId129" Type="http://schemas.openxmlformats.org/officeDocument/2006/relationships/hyperlink" Target="https://amazon.com/dp/B000XVOOVC" TargetMode="External"/><Relationship Id="rId54" Type="http://schemas.openxmlformats.org/officeDocument/2006/relationships/hyperlink" Target="https://amazon.com/dp/B00DOEKKMW" TargetMode="External"/><Relationship Id="rId70" Type="http://schemas.openxmlformats.org/officeDocument/2006/relationships/hyperlink" Target="https://amazon.com/dp/B000XVN0YY" TargetMode="External"/><Relationship Id="rId75" Type="http://schemas.openxmlformats.org/officeDocument/2006/relationships/hyperlink" Target="https://amazon.com/dp/B00006B90H" TargetMode="External"/><Relationship Id="rId91" Type="http://schemas.openxmlformats.org/officeDocument/2006/relationships/hyperlink" Target="https://amazon.com/dp/B004SBETCC" TargetMode="External"/><Relationship Id="rId96" Type="http://schemas.openxmlformats.org/officeDocument/2006/relationships/hyperlink" Target="https://amazon.com/dp/B000EDLM1O" TargetMode="External"/><Relationship Id="rId140" Type="http://schemas.openxmlformats.org/officeDocument/2006/relationships/hyperlink" Target="https://amazon.com/dp/B0085MPHGM" TargetMode="External"/><Relationship Id="rId145" Type="http://schemas.openxmlformats.org/officeDocument/2006/relationships/hyperlink" Target="https://amazon.com/dp/B0046SQPWY" TargetMode="External"/><Relationship Id="rId1" Type="http://schemas.openxmlformats.org/officeDocument/2006/relationships/hyperlink" Target="https://amazon.com/dp/B0001WXTAU" TargetMode="External"/><Relationship Id="rId6" Type="http://schemas.openxmlformats.org/officeDocument/2006/relationships/hyperlink" Target="https://amazon.com/dp/B001BGJAVM" TargetMode="External"/><Relationship Id="rId23" Type="http://schemas.openxmlformats.org/officeDocument/2006/relationships/hyperlink" Target="https://amazon.com/dp/B0054JE64I" TargetMode="External"/><Relationship Id="rId28" Type="http://schemas.openxmlformats.org/officeDocument/2006/relationships/hyperlink" Target="https://amazon.com/dp/B000XVN134" TargetMode="External"/><Relationship Id="rId49" Type="http://schemas.openxmlformats.org/officeDocument/2006/relationships/hyperlink" Target="https://amazon.com/dp/B000XVOOVC" TargetMode="External"/><Relationship Id="rId114" Type="http://schemas.openxmlformats.org/officeDocument/2006/relationships/hyperlink" Target="https://amazon.com/dp/B00DOEKKMW" TargetMode="External"/><Relationship Id="rId119" Type="http://schemas.openxmlformats.org/officeDocument/2006/relationships/hyperlink" Target="https://amazon.com/dp/B00BTWDF8C" TargetMode="External"/><Relationship Id="rId44" Type="http://schemas.openxmlformats.org/officeDocument/2006/relationships/hyperlink" Target="https://amazon.com/dp/B005JJS7AM" TargetMode="External"/><Relationship Id="rId60" Type="http://schemas.openxmlformats.org/officeDocument/2006/relationships/hyperlink" Target="https://amazon.com/dp/B0085MPHGM" TargetMode="External"/><Relationship Id="rId65" Type="http://schemas.openxmlformats.org/officeDocument/2006/relationships/hyperlink" Target="https://amazon.com/dp/B0046SQPWY" TargetMode="External"/><Relationship Id="rId81" Type="http://schemas.openxmlformats.org/officeDocument/2006/relationships/hyperlink" Target="https://amazon.com/dp/B0001WXTAU" TargetMode="External"/><Relationship Id="rId86" Type="http://schemas.openxmlformats.org/officeDocument/2006/relationships/hyperlink" Target="https://amazon.com/dp/B001BGJAVM" TargetMode="External"/><Relationship Id="rId130" Type="http://schemas.openxmlformats.org/officeDocument/2006/relationships/hyperlink" Target="https://amazon.com/dp/B000XVN0YY" TargetMode="External"/><Relationship Id="rId135" Type="http://schemas.openxmlformats.org/officeDocument/2006/relationships/hyperlink" Target="https://amazon.com/dp/B00006B90H" TargetMode="External"/><Relationship Id="rId151" Type="http://schemas.openxmlformats.org/officeDocument/2006/relationships/hyperlink" Target="https://amazon.com/dp/B004SBETCC" TargetMode="External"/><Relationship Id="rId156" Type="http://schemas.openxmlformats.org/officeDocument/2006/relationships/hyperlink" Target="https://amazon.com/dp/B000EDLM1O" TargetMode="External"/><Relationship Id="rId13" Type="http://schemas.openxmlformats.org/officeDocument/2006/relationships/hyperlink" Target="https://amazon.com/dp/B002NU5O9C" TargetMode="External"/><Relationship Id="rId18" Type="http://schemas.openxmlformats.org/officeDocument/2006/relationships/hyperlink" Target="https://amazon.com/dp/B00EN19HKG" TargetMode="External"/><Relationship Id="rId39" Type="http://schemas.openxmlformats.org/officeDocument/2006/relationships/hyperlink" Target="https://amazon.com/dp/B00BTWDF8C" TargetMode="External"/><Relationship Id="rId109" Type="http://schemas.openxmlformats.org/officeDocument/2006/relationships/hyperlink" Target="https://amazon.com/dp/B000XVOOVC" TargetMode="External"/><Relationship Id="rId34" Type="http://schemas.openxmlformats.org/officeDocument/2006/relationships/hyperlink" Target="https://amazon.com/dp/B00DOEKKMW" TargetMode="External"/><Relationship Id="rId50" Type="http://schemas.openxmlformats.org/officeDocument/2006/relationships/hyperlink" Target="https://amazon.com/dp/B000XVN0YY" TargetMode="External"/><Relationship Id="rId55" Type="http://schemas.openxmlformats.org/officeDocument/2006/relationships/hyperlink" Target="https://amazon.com/dp/B00006B90H" TargetMode="External"/><Relationship Id="rId76" Type="http://schemas.openxmlformats.org/officeDocument/2006/relationships/hyperlink" Target="https://amazon.com/dp/B000EDLM1O" TargetMode="External"/><Relationship Id="rId97" Type="http://schemas.openxmlformats.org/officeDocument/2006/relationships/hyperlink" Target="https://amazon.com/dp/B0092TRCZQ" TargetMode="External"/><Relationship Id="rId104" Type="http://schemas.openxmlformats.org/officeDocument/2006/relationships/hyperlink" Target="https://amazon.com/dp/B005JJS7AM" TargetMode="External"/><Relationship Id="rId120" Type="http://schemas.openxmlformats.org/officeDocument/2006/relationships/hyperlink" Target="https://amazon.com/dp/B0085MPHGM" TargetMode="External"/><Relationship Id="rId125" Type="http://schemas.openxmlformats.org/officeDocument/2006/relationships/hyperlink" Target="https://amazon.com/dp/B0046SQPWY" TargetMode="External"/><Relationship Id="rId141" Type="http://schemas.openxmlformats.org/officeDocument/2006/relationships/hyperlink" Target="https://amazon.com/dp/B0001WXTAU" TargetMode="External"/><Relationship Id="rId146" Type="http://schemas.openxmlformats.org/officeDocument/2006/relationships/hyperlink" Target="https://amazon.com/dp/B001BGJAVM" TargetMode="External"/><Relationship Id="rId7" Type="http://schemas.openxmlformats.org/officeDocument/2006/relationships/hyperlink" Target="https://amazon.com/dp/B00627BFFO" TargetMode="External"/><Relationship Id="rId71" Type="http://schemas.openxmlformats.org/officeDocument/2006/relationships/hyperlink" Target="https://amazon.com/dp/B004SBETCC" TargetMode="External"/><Relationship Id="rId92" Type="http://schemas.openxmlformats.org/officeDocument/2006/relationships/hyperlink" Target="https://amazon.com/dp/B000XVI4WC" TargetMode="External"/><Relationship Id="rId2" Type="http://schemas.openxmlformats.org/officeDocument/2006/relationships/hyperlink" Target="https://amazon.com/dp/B003OCRWCK" TargetMode="External"/><Relationship Id="rId29" Type="http://schemas.openxmlformats.org/officeDocument/2006/relationships/hyperlink" Target="https://amazon.com/dp/B000XVOOVC" TargetMode="External"/><Relationship Id="rId24" Type="http://schemas.openxmlformats.org/officeDocument/2006/relationships/hyperlink" Target="https://amazon.com/dp/B005JJS7AM" TargetMode="External"/><Relationship Id="rId40" Type="http://schemas.openxmlformats.org/officeDocument/2006/relationships/hyperlink" Target="https://amazon.com/dp/B0085MPHGM" TargetMode="External"/><Relationship Id="rId45" Type="http://schemas.openxmlformats.org/officeDocument/2006/relationships/hyperlink" Target="https://amazon.com/dp/B0046SQPWY" TargetMode="External"/><Relationship Id="rId66" Type="http://schemas.openxmlformats.org/officeDocument/2006/relationships/hyperlink" Target="https://amazon.com/dp/B001BGJAVM" TargetMode="External"/><Relationship Id="rId87" Type="http://schemas.openxmlformats.org/officeDocument/2006/relationships/hyperlink" Target="https://amazon.com/dp/B00627BFFO" TargetMode="External"/><Relationship Id="rId110" Type="http://schemas.openxmlformats.org/officeDocument/2006/relationships/hyperlink" Target="https://amazon.com/dp/B000XVN0YY" TargetMode="External"/><Relationship Id="rId115" Type="http://schemas.openxmlformats.org/officeDocument/2006/relationships/hyperlink" Target="https://amazon.com/dp/B00006B90H" TargetMode="External"/><Relationship Id="rId131" Type="http://schemas.openxmlformats.org/officeDocument/2006/relationships/hyperlink" Target="https://amazon.com/dp/B004SBETCC" TargetMode="External"/><Relationship Id="rId136" Type="http://schemas.openxmlformats.org/officeDocument/2006/relationships/hyperlink" Target="https://amazon.com/dp/B000EDLM1O" TargetMode="External"/><Relationship Id="rId157" Type="http://schemas.openxmlformats.org/officeDocument/2006/relationships/hyperlink" Target="https://amazon.com/dp/B0092TRCZQ" TargetMode="External"/><Relationship Id="rId61" Type="http://schemas.openxmlformats.org/officeDocument/2006/relationships/hyperlink" Target="https://amazon.com/dp/B0001WXTAU" TargetMode="External"/><Relationship Id="rId82" Type="http://schemas.openxmlformats.org/officeDocument/2006/relationships/hyperlink" Target="https://amazon.com/dp/B003OCRWCK" TargetMode="External"/><Relationship Id="rId152" Type="http://schemas.openxmlformats.org/officeDocument/2006/relationships/hyperlink" Target="https://amazon.com/dp/B000XVI4WC" TargetMode="External"/><Relationship Id="rId19" Type="http://schemas.openxmlformats.org/officeDocument/2006/relationships/hyperlink" Target="https://amazon.com/dp/B00BTWDF8C" TargetMode="External"/><Relationship Id="rId14" Type="http://schemas.openxmlformats.org/officeDocument/2006/relationships/hyperlink" Target="https://amazon.com/dp/B00DOEKKMW" TargetMode="External"/><Relationship Id="rId30" Type="http://schemas.openxmlformats.org/officeDocument/2006/relationships/hyperlink" Target="https://amazon.com/dp/B000XVN0YY" TargetMode="External"/><Relationship Id="rId35" Type="http://schemas.openxmlformats.org/officeDocument/2006/relationships/hyperlink" Target="https://amazon.com/dp/B00006B90H" TargetMode="External"/><Relationship Id="rId56" Type="http://schemas.openxmlformats.org/officeDocument/2006/relationships/hyperlink" Target="https://amazon.com/dp/B000EDLM1O" TargetMode="External"/><Relationship Id="rId77" Type="http://schemas.openxmlformats.org/officeDocument/2006/relationships/hyperlink" Target="https://amazon.com/dp/B0092TRCZQ" TargetMode="External"/><Relationship Id="rId100" Type="http://schemas.openxmlformats.org/officeDocument/2006/relationships/hyperlink" Target="https://amazon.com/dp/B0085MPHGM" TargetMode="External"/><Relationship Id="rId105" Type="http://schemas.openxmlformats.org/officeDocument/2006/relationships/hyperlink" Target="https://amazon.com/dp/B0046SQPWY" TargetMode="External"/><Relationship Id="rId126" Type="http://schemas.openxmlformats.org/officeDocument/2006/relationships/hyperlink" Target="https://amazon.com/dp/B001BGJAVM" TargetMode="External"/><Relationship Id="rId147" Type="http://schemas.openxmlformats.org/officeDocument/2006/relationships/hyperlink" Target="https://amazon.com/dp/B00627BFFO" TargetMode="External"/><Relationship Id="rId8" Type="http://schemas.openxmlformats.org/officeDocument/2006/relationships/hyperlink" Target="https://amazon.com/dp/B000XVN134" TargetMode="External"/><Relationship Id="rId51" Type="http://schemas.openxmlformats.org/officeDocument/2006/relationships/hyperlink" Target="https://amazon.com/dp/B004SBETCC" TargetMode="External"/><Relationship Id="rId72" Type="http://schemas.openxmlformats.org/officeDocument/2006/relationships/hyperlink" Target="https://amazon.com/dp/B000XVI4WC" TargetMode="External"/><Relationship Id="rId93" Type="http://schemas.openxmlformats.org/officeDocument/2006/relationships/hyperlink" Target="https://amazon.com/dp/B002NU5O9C" TargetMode="External"/><Relationship Id="rId98" Type="http://schemas.openxmlformats.org/officeDocument/2006/relationships/hyperlink" Target="https://amazon.com/dp/B00EN19HKG" TargetMode="External"/><Relationship Id="rId121" Type="http://schemas.openxmlformats.org/officeDocument/2006/relationships/hyperlink" Target="https://amazon.com/dp/B0001WXTAU" TargetMode="External"/><Relationship Id="rId142" Type="http://schemas.openxmlformats.org/officeDocument/2006/relationships/hyperlink" Target="https://amazon.com/dp/B003OCRWCK" TargetMode="External"/><Relationship Id="rId3" Type="http://schemas.openxmlformats.org/officeDocument/2006/relationships/hyperlink" Target="https://amazon.com/dp/B0054JE64I" TargetMode="External"/><Relationship Id="rId25" Type="http://schemas.openxmlformats.org/officeDocument/2006/relationships/hyperlink" Target="https://amazon.com/dp/B0046SQPWY" TargetMode="External"/><Relationship Id="rId46" Type="http://schemas.openxmlformats.org/officeDocument/2006/relationships/hyperlink" Target="https://amazon.com/dp/B001BGJAVM" TargetMode="External"/><Relationship Id="rId67" Type="http://schemas.openxmlformats.org/officeDocument/2006/relationships/hyperlink" Target="https://amazon.com/dp/B00627BFFO" TargetMode="External"/><Relationship Id="rId116" Type="http://schemas.openxmlformats.org/officeDocument/2006/relationships/hyperlink" Target="https://amazon.com/dp/B000EDLM1O" TargetMode="External"/><Relationship Id="rId137" Type="http://schemas.openxmlformats.org/officeDocument/2006/relationships/hyperlink" Target="https://amazon.com/dp/B0092TRCZQ" TargetMode="External"/><Relationship Id="rId158" Type="http://schemas.openxmlformats.org/officeDocument/2006/relationships/hyperlink" Target="https://amazon.com/dp/B00EN19HKG" TargetMode="External"/><Relationship Id="rId20" Type="http://schemas.openxmlformats.org/officeDocument/2006/relationships/hyperlink" Target="https://amazon.com/dp/B0085MPHGM" TargetMode="External"/><Relationship Id="rId41" Type="http://schemas.openxmlformats.org/officeDocument/2006/relationships/hyperlink" Target="https://amazon.com/dp/B0001WXTAU" TargetMode="External"/><Relationship Id="rId62" Type="http://schemas.openxmlformats.org/officeDocument/2006/relationships/hyperlink" Target="https://amazon.com/dp/B003OCRWCK" TargetMode="External"/><Relationship Id="rId83" Type="http://schemas.openxmlformats.org/officeDocument/2006/relationships/hyperlink" Target="https://amazon.com/dp/B0054JE64I" TargetMode="External"/><Relationship Id="rId88" Type="http://schemas.openxmlformats.org/officeDocument/2006/relationships/hyperlink" Target="https://amazon.com/dp/B000XVN134" TargetMode="External"/><Relationship Id="rId111" Type="http://schemas.openxmlformats.org/officeDocument/2006/relationships/hyperlink" Target="https://amazon.com/dp/B004SBETCC" TargetMode="External"/><Relationship Id="rId132" Type="http://schemas.openxmlformats.org/officeDocument/2006/relationships/hyperlink" Target="https://amazon.com/dp/B000XVI4WC" TargetMode="External"/><Relationship Id="rId153" Type="http://schemas.openxmlformats.org/officeDocument/2006/relationships/hyperlink" Target="https://amazon.com/dp/B002NU5O9C" TargetMode="External"/><Relationship Id="rId15" Type="http://schemas.openxmlformats.org/officeDocument/2006/relationships/hyperlink" Target="https://amazon.com/dp/B00006B90H" TargetMode="External"/><Relationship Id="rId36" Type="http://schemas.openxmlformats.org/officeDocument/2006/relationships/hyperlink" Target="https://amazon.com/dp/B000EDLM1O" TargetMode="External"/><Relationship Id="rId57" Type="http://schemas.openxmlformats.org/officeDocument/2006/relationships/hyperlink" Target="https://amazon.com/dp/B0092TRCZQ" TargetMode="External"/><Relationship Id="rId106" Type="http://schemas.openxmlformats.org/officeDocument/2006/relationships/hyperlink" Target="https://amazon.com/dp/B001BGJAVM" TargetMode="External"/><Relationship Id="rId127" Type="http://schemas.openxmlformats.org/officeDocument/2006/relationships/hyperlink" Target="https://amazon.com/dp/B00627BFFO" TargetMode="External"/><Relationship Id="rId10" Type="http://schemas.openxmlformats.org/officeDocument/2006/relationships/hyperlink" Target="https://amazon.com/dp/B000XVN0YY" TargetMode="External"/><Relationship Id="rId31" Type="http://schemas.openxmlformats.org/officeDocument/2006/relationships/hyperlink" Target="https://amazon.com/dp/B004SBETCC" TargetMode="External"/><Relationship Id="rId52" Type="http://schemas.openxmlformats.org/officeDocument/2006/relationships/hyperlink" Target="https://amazon.com/dp/B000XVI4WC" TargetMode="External"/><Relationship Id="rId73" Type="http://schemas.openxmlformats.org/officeDocument/2006/relationships/hyperlink" Target="https://amazon.com/dp/B002NU5O9C" TargetMode="External"/><Relationship Id="rId78" Type="http://schemas.openxmlformats.org/officeDocument/2006/relationships/hyperlink" Target="https://amazon.com/dp/B00EN19HKG" TargetMode="External"/><Relationship Id="rId94" Type="http://schemas.openxmlformats.org/officeDocument/2006/relationships/hyperlink" Target="https://amazon.com/dp/B00DOEKKMW" TargetMode="External"/><Relationship Id="rId99" Type="http://schemas.openxmlformats.org/officeDocument/2006/relationships/hyperlink" Target="https://amazon.com/dp/B00BTWDF8C" TargetMode="External"/><Relationship Id="rId101" Type="http://schemas.openxmlformats.org/officeDocument/2006/relationships/hyperlink" Target="https://amazon.com/dp/B0001WXTAU" TargetMode="External"/><Relationship Id="rId122" Type="http://schemas.openxmlformats.org/officeDocument/2006/relationships/hyperlink" Target="https://amazon.com/dp/B003OCRWCK" TargetMode="External"/><Relationship Id="rId143" Type="http://schemas.openxmlformats.org/officeDocument/2006/relationships/hyperlink" Target="https://amazon.com/dp/B0054JE64I" TargetMode="External"/><Relationship Id="rId148" Type="http://schemas.openxmlformats.org/officeDocument/2006/relationships/hyperlink" Target="https://amazon.com/dp/B000XVN134" TargetMode="External"/><Relationship Id="rId4" Type="http://schemas.openxmlformats.org/officeDocument/2006/relationships/hyperlink" Target="https://amazon.com/dp/B005JJS7AM" TargetMode="External"/><Relationship Id="rId9" Type="http://schemas.openxmlformats.org/officeDocument/2006/relationships/hyperlink" Target="https://amazon.com/dp/B000XVOOVC" TargetMode="External"/><Relationship Id="rId26" Type="http://schemas.openxmlformats.org/officeDocument/2006/relationships/hyperlink" Target="https://amazon.com/dp/B001BGJAVM" TargetMode="External"/><Relationship Id="rId47" Type="http://schemas.openxmlformats.org/officeDocument/2006/relationships/hyperlink" Target="https://amazon.com/dp/B00627BFFO" TargetMode="External"/><Relationship Id="rId68" Type="http://schemas.openxmlformats.org/officeDocument/2006/relationships/hyperlink" Target="https://amazon.com/dp/B000XVN134" TargetMode="External"/><Relationship Id="rId89" Type="http://schemas.openxmlformats.org/officeDocument/2006/relationships/hyperlink" Target="https://amazon.com/dp/B000XVOOVC" TargetMode="External"/><Relationship Id="rId112" Type="http://schemas.openxmlformats.org/officeDocument/2006/relationships/hyperlink" Target="https://amazon.com/dp/B000XVI4WC" TargetMode="External"/><Relationship Id="rId133" Type="http://schemas.openxmlformats.org/officeDocument/2006/relationships/hyperlink" Target="https://amazon.com/dp/B002NU5O9C" TargetMode="External"/><Relationship Id="rId154" Type="http://schemas.openxmlformats.org/officeDocument/2006/relationships/hyperlink" Target="https://amazon.com/dp/B00DOEKKMW" TargetMode="External"/><Relationship Id="rId16" Type="http://schemas.openxmlformats.org/officeDocument/2006/relationships/hyperlink" Target="https://amazon.com/dp/B000EDLM1O" TargetMode="External"/><Relationship Id="rId37" Type="http://schemas.openxmlformats.org/officeDocument/2006/relationships/hyperlink" Target="https://amazon.com/dp/B0092TRCZQ" TargetMode="External"/><Relationship Id="rId58" Type="http://schemas.openxmlformats.org/officeDocument/2006/relationships/hyperlink" Target="https://amazon.com/dp/B00EN19HKG" TargetMode="External"/><Relationship Id="rId79" Type="http://schemas.openxmlformats.org/officeDocument/2006/relationships/hyperlink" Target="https://amazon.com/dp/B00BTWDF8C" TargetMode="External"/><Relationship Id="rId102" Type="http://schemas.openxmlformats.org/officeDocument/2006/relationships/hyperlink" Target="https://amazon.com/dp/B003OCRWCK" TargetMode="External"/><Relationship Id="rId123" Type="http://schemas.openxmlformats.org/officeDocument/2006/relationships/hyperlink" Target="https://amazon.com/dp/B0054JE64I" TargetMode="External"/><Relationship Id="rId144" Type="http://schemas.openxmlformats.org/officeDocument/2006/relationships/hyperlink" Target="https://amazon.com/dp/B005JJS7AM" TargetMode="External"/><Relationship Id="rId90" Type="http://schemas.openxmlformats.org/officeDocument/2006/relationships/hyperlink" Target="https://amazon.com/dp/B000XVN0YY" TargetMode="External"/><Relationship Id="rId27" Type="http://schemas.openxmlformats.org/officeDocument/2006/relationships/hyperlink" Target="https://amazon.com/dp/B00627BFFO" TargetMode="External"/><Relationship Id="rId48" Type="http://schemas.openxmlformats.org/officeDocument/2006/relationships/hyperlink" Target="https://amazon.com/dp/B000XVN134" TargetMode="External"/><Relationship Id="rId69" Type="http://schemas.openxmlformats.org/officeDocument/2006/relationships/hyperlink" Target="https://amazon.com/dp/B000XVOOVC" TargetMode="External"/><Relationship Id="rId113" Type="http://schemas.openxmlformats.org/officeDocument/2006/relationships/hyperlink" Target="https://amazon.com/dp/B002NU5O9C" TargetMode="External"/><Relationship Id="rId134" Type="http://schemas.openxmlformats.org/officeDocument/2006/relationships/hyperlink" Target="https://amazon.com/dp/B00DOEKKM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61"/>
  <sheetViews>
    <sheetView tabSelected="1" zoomScale="80" workbookViewId="0">
      <pane xSplit="4" ySplit="1" topLeftCell="E2" activePane="bottomRight" state="frozen"/>
      <selection pane="topRight"/>
      <selection pane="bottomLeft"/>
      <selection pane="bottomRight" activeCell="B1" sqref="B1"/>
    </sheetView>
  </sheetViews>
  <sheetFormatPr defaultRowHeight="14.4" x14ac:dyDescent="0.3"/>
  <cols>
    <col min="1" max="2" width="17.109375" style="7" customWidth="1"/>
    <col min="3" max="3" width="15" style="7" customWidth="1"/>
    <col min="4" max="4" width="14.33203125" style="7" customWidth="1"/>
    <col min="5" max="9" width="7.109375" style="13" customWidth="1"/>
    <col min="10" max="10" width="15.6640625" style="7" customWidth="1"/>
    <col min="11" max="11" width="50" style="7" customWidth="1"/>
    <col min="12" max="12" width="15.6640625" style="7" customWidth="1"/>
    <col min="13" max="13" width="11.44140625" style="7" customWidth="1"/>
    <col min="14" max="14" width="10" style="7" customWidth="1"/>
    <col min="15" max="18" width="8.5546875" style="25" customWidth="1"/>
    <col min="19" max="19" width="9.33203125" style="25" customWidth="1"/>
    <col min="20" max="21" width="9.33203125" style="13" customWidth="1"/>
    <col min="22" max="24" width="9.33203125" style="25" customWidth="1"/>
    <col min="25" max="25" width="11.44140625" style="13" customWidth="1"/>
    <col min="26" max="26" width="13.77734375" style="7" customWidth="1"/>
    <col min="27" max="28" width="10" style="13" customWidth="1"/>
    <col min="29" max="29" width="8.5546875" style="13" customWidth="1"/>
    <col min="30" max="30" width="8.5546875" style="7" customWidth="1"/>
    <col min="31" max="33" width="10" style="25" customWidth="1"/>
    <col min="34" max="34" width="10" style="13" customWidth="1"/>
    <col min="35" max="36" width="11.44140625" style="7" customWidth="1"/>
    <col min="37" max="37" width="42.88671875" style="7" customWidth="1"/>
    <col min="38" max="40" width="11.44140625" customWidth="1"/>
  </cols>
  <sheetData>
    <row r="1" spans="1:40" ht="40.049999999999997" customHeight="1" x14ac:dyDescent="0.3">
      <c r="A1" s="5" t="s">
        <v>0</v>
      </c>
      <c r="B1" s="8" t="s">
        <v>1</v>
      </c>
      <c r="C1" s="8" t="s">
        <v>2</v>
      </c>
      <c r="D1" s="8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22" t="s">
        <v>14</v>
      </c>
      <c r="P1" s="22" t="s">
        <v>15</v>
      </c>
      <c r="Q1" s="22" t="s">
        <v>16</v>
      </c>
      <c r="R1" s="22" t="s">
        <v>17</v>
      </c>
      <c r="S1" s="22" t="s">
        <v>18</v>
      </c>
      <c r="T1" s="11" t="s">
        <v>19</v>
      </c>
      <c r="U1" s="11" t="s">
        <v>20</v>
      </c>
      <c r="V1" s="22" t="s">
        <v>21</v>
      </c>
      <c r="W1" s="22" t="s">
        <v>22</v>
      </c>
      <c r="X1" s="22" t="s">
        <v>23</v>
      </c>
      <c r="Y1" s="11" t="s">
        <v>24</v>
      </c>
      <c r="Z1" s="8" t="s">
        <v>25</v>
      </c>
      <c r="AA1" s="11" t="s">
        <v>26</v>
      </c>
      <c r="AB1" s="11" t="s">
        <v>27</v>
      </c>
      <c r="AC1" s="11" t="s">
        <v>28</v>
      </c>
      <c r="AD1" s="8" t="s">
        <v>29</v>
      </c>
      <c r="AE1" s="22" t="s">
        <v>30</v>
      </c>
      <c r="AF1" s="22" t="s">
        <v>31</v>
      </c>
      <c r="AG1" s="22" t="s">
        <v>32</v>
      </c>
      <c r="AH1" s="11" t="s">
        <v>33</v>
      </c>
      <c r="AI1" s="8" t="s">
        <v>34</v>
      </c>
      <c r="AJ1" s="21" t="s">
        <v>35</v>
      </c>
      <c r="AK1" s="21" t="s">
        <v>36</v>
      </c>
      <c r="AL1" s="1" t="s">
        <v>37</v>
      </c>
      <c r="AM1" s="1"/>
      <c r="AN1" s="3"/>
    </row>
    <row r="2" spans="1:40" x14ac:dyDescent="0.3">
      <c r="A2" s="6" t="s">
        <v>48</v>
      </c>
      <c r="B2" s="9" t="s">
        <v>49</v>
      </c>
      <c r="C2" s="10" t="s">
        <v>50</v>
      </c>
      <c r="D2" s="27" t="s">
        <v>51</v>
      </c>
      <c r="E2" s="12">
        <v>1</v>
      </c>
      <c r="F2" s="12">
        <v>5.5</v>
      </c>
      <c r="G2" s="12">
        <v>7.5</v>
      </c>
      <c r="H2" s="12">
        <v>2</v>
      </c>
      <c r="I2" s="12">
        <v>0.66</v>
      </c>
      <c r="J2" s="14" t="s">
        <v>52</v>
      </c>
      <c r="K2" s="14" t="s">
        <v>53</v>
      </c>
      <c r="L2" s="14" t="s">
        <v>54</v>
      </c>
      <c r="M2" s="14" t="s">
        <v>55</v>
      </c>
      <c r="N2" s="14" t="s">
        <v>45</v>
      </c>
      <c r="O2" s="23">
        <f>0.15*X2</f>
        <v>3.5849999999999995</v>
      </c>
      <c r="P2" s="23">
        <v>3.77</v>
      </c>
      <c r="Q2" s="23"/>
      <c r="R2" s="23">
        <f t="shared" ref="R2:R21" si="0">(O2 + P2+Q2)</f>
        <v>7.3549999999999995</v>
      </c>
      <c r="S2" s="24">
        <v>23.9</v>
      </c>
      <c r="T2" s="15">
        <v>22</v>
      </c>
      <c r="U2" s="15">
        <v>21</v>
      </c>
      <c r="V2" s="24">
        <v>23.9</v>
      </c>
      <c r="W2" s="24">
        <v>24</v>
      </c>
      <c r="X2" s="24">
        <v>23.9</v>
      </c>
      <c r="Y2" s="15" t="s">
        <v>41</v>
      </c>
      <c r="Z2" s="16" t="s">
        <v>145</v>
      </c>
      <c r="AA2" s="17">
        <v>57055</v>
      </c>
      <c r="AB2" s="17">
        <v>39</v>
      </c>
      <c r="AC2" s="12" t="s">
        <v>42</v>
      </c>
      <c r="AD2" s="18" t="s">
        <v>146</v>
      </c>
      <c r="AE2" s="26">
        <f>X2</f>
        <v>23.9</v>
      </c>
      <c r="AF2" s="26">
        <v>7.169999999999999</v>
      </c>
      <c r="AG2" s="26">
        <f t="shared" ref="AG2:AG21" si="1">IFERROR(AE2 * (1 - O2/X2) -AF2 - P2- Q2,"NA")</f>
        <v>9.375</v>
      </c>
      <c r="AH2" s="19">
        <f t="shared" ref="AH2:AH21" si="2">IFERROR(AG2 /AE2,"NA")</f>
        <v>0.39225941422594146</v>
      </c>
      <c r="AI2" s="20">
        <f t="shared" ref="AI2:AI21" si="3">IFERROR(AG2/AF2,"NA")</f>
        <v>1.3075313807531384</v>
      </c>
      <c r="AJ2" s="9" t="str">
        <f t="shared" ref="AJ2:AJ21" si="4">IF(AH2="NA","NA",IF(AH2&lt;0,"&lt;00    Group",IF(AH2&lt;10%,"00-10% Group",(IF(AH2&lt;20%,"10-20%","20%+ Group")))))</f>
        <v>20%+ Group</v>
      </c>
      <c r="AK2" s="9"/>
      <c r="AL2" s="2">
        <v>378</v>
      </c>
      <c r="AM2" s="2"/>
      <c r="AN2" s="4"/>
    </row>
    <row r="3" spans="1:40" x14ac:dyDescent="0.3">
      <c r="A3" s="6" t="s">
        <v>56</v>
      </c>
      <c r="B3" s="9" t="s">
        <v>49</v>
      </c>
      <c r="C3" s="10" t="s">
        <v>57</v>
      </c>
      <c r="D3" s="27" t="s">
        <v>58</v>
      </c>
      <c r="E3" s="12">
        <v>1</v>
      </c>
      <c r="F3" s="12">
        <v>1.73</v>
      </c>
      <c r="G3" s="12">
        <v>5.12</v>
      </c>
      <c r="H3" s="12">
        <v>8.66</v>
      </c>
      <c r="I3" s="12">
        <v>2.4300000000000002</v>
      </c>
      <c r="J3" s="14" t="s">
        <v>59</v>
      </c>
      <c r="K3" s="14" t="s">
        <v>60</v>
      </c>
      <c r="L3" s="14" t="s">
        <v>61</v>
      </c>
      <c r="M3" s="14" t="s">
        <v>62</v>
      </c>
      <c r="N3" s="14" t="s">
        <v>44</v>
      </c>
      <c r="O3" s="23">
        <f t="shared" ref="O3:O21" si="5">0.15*X3</f>
        <v>25.5</v>
      </c>
      <c r="P3" s="23">
        <v>5.79</v>
      </c>
      <c r="Q3" s="23"/>
      <c r="R3" s="23">
        <f t="shared" si="0"/>
        <v>31.29</v>
      </c>
      <c r="S3" s="24">
        <v>170</v>
      </c>
      <c r="T3" s="15">
        <v>28</v>
      </c>
      <c r="U3" s="15">
        <v>26</v>
      </c>
      <c r="V3" s="24">
        <v>201.99</v>
      </c>
      <c r="W3" s="24">
        <v>179.99</v>
      </c>
      <c r="X3" s="24">
        <v>170</v>
      </c>
      <c r="Y3" s="15" t="s">
        <v>38</v>
      </c>
      <c r="Z3" s="16" t="s">
        <v>147</v>
      </c>
      <c r="AA3" s="17">
        <v>215686</v>
      </c>
      <c r="AB3" s="17">
        <v>17</v>
      </c>
      <c r="AC3" s="12" t="s">
        <v>42</v>
      </c>
      <c r="AD3" s="18" t="s">
        <v>148</v>
      </c>
      <c r="AE3" s="26">
        <f t="shared" ref="AE3:AE21" si="6">X3</f>
        <v>170</v>
      </c>
      <c r="AF3" s="26">
        <v>56.1</v>
      </c>
      <c r="AG3" s="26">
        <f t="shared" si="1"/>
        <v>82.61</v>
      </c>
      <c r="AH3" s="19">
        <f t="shared" si="2"/>
        <v>0.48594117647058821</v>
      </c>
      <c r="AI3" s="20">
        <f t="shared" si="3"/>
        <v>1.472549019607843</v>
      </c>
      <c r="AJ3" s="9" t="str">
        <f t="shared" si="4"/>
        <v>20%+ Group</v>
      </c>
      <c r="AK3" s="9"/>
      <c r="AL3" s="2">
        <v>999</v>
      </c>
      <c r="AM3" s="2"/>
      <c r="AN3" s="4"/>
    </row>
    <row r="4" spans="1:40" x14ac:dyDescent="0.3">
      <c r="A4" s="6" t="s">
        <v>56</v>
      </c>
      <c r="B4" s="9" t="s">
        <v>49</v>
      </c>
      <c r="C4" s="10" t="s">
        <v>63</v>
      </c>
      <c r="D4" s="27" t="s">
        <v>64</v>
      </c>
      <c r="E4" s="12">
        <v>1</v>
      </c>
      <c r="F4" s="12">
        <v>1</v>
      </c>
      <c r="G4" s="12">
        <v>4.88</v>
      </c>
      <c r="H4" s="12">
        <v>2.25</v>
      </c>
      <c r="I4" s="12">
        <v>0.97</v>
      </c>
      <c r="J4" s="14" t="s">
        <v>65</v>
      </c>
      <c r="K4" s="14" t="s">
        <v>66</v>
      </c>
      <c r="L4" s="14" t="s">
        <v>67</v>
      </c>
      <c r="M4" s="14" t="s">
        <v>68</v>
      </c>
      <c r="N4" s="14" t="s">
        <v>44</v>
      </c>
      <c r="O4" s="23">
        <f t="shared" si="5"/>
        <v>7.4924999999999997</v>
      </c>
      <c r="P4" s="23">
        <v>5.14</v>
      </c>
      <c r="Q4" s="23"/>
      <c r="R4" s="23">
        <f t="shared" si="0"/>
        <v>12.6325</v>
      </c>
      <c r="S4" s="24">
        <v>49.95</v>
      </c>
      <c r="T4" s="15">
        <v>24</v>
      </c>
      <c r="U4" s="15">
        <v>20</v>
      </c>
      <c r="V4" s="24">
        <v>59.99</v>
      </c>
      <c r="W4" s="24">
        <v>49.95</v>
      </c>
      <c r="X4" s="24">
        <v>49.95</v>
      </c>
      <c r="Y4" s="15" t="s">
        <v>38</v>
      </c>
      <c r="Z4" s="16" t="s">
        <v>145</v>
      </c>
      <c r="AA4" s="17">
        <v>47810</v>
      </c>
      <c r="AB4" s="17">
        <v>68</v>
      </c>
      <c r="AC4" s="12" t="s">
        <v>42</v>
      </c>
      <c r="AD4" s="18" t="s">
        <v>149</v>
      </c>
      <c r="AE4" s="26">
        <f t="shared" si="6"/>
        <v>49.95</v>
      </c>
      <c r="AF4" s="26">
        <v>17.981999999999999</v>
      </c>
      <c r="AG4" s="26">
        <f t="shared" si="1"/>
        <v>19.335500000000003</v>
      </c>
      <c r="AH4" s="19">
        <f t="shared" si="2"/>
        <v>0.38709709709709716</v>
      </c>
      <c r="AI4" s="20">
        <f t="shared" si="3"/>
        <v>1.0752697141586032</v>
      </c>
      <c r="AJ4" s="9" t="str">
        <f t="shared" si="4"/>
        <v>20%+ Group</v>
      </c>
      <c r="AK4" s="9"/>
      <c r="AL4" s="2">
        <v>426</v>
      </c>
      <c r="AM4" s="2"/>
      <c r="AN4" s="4"/>
    </row>
    <row r="5" spans="1:40" x14ac:dyDescent="0.3">
      <c r="A5" s="6" t="s">
        <v>56</v>
      </c>
      <c r="B5" s="9" t="s">
        <v>49</v>
      </c>
      <c r="C5" s="10" t="s">
        <v>69</v>
      </c>
      <c r="D5" s="27" t="s">
        <v>70</v>
      </c>
      <c r="E5" s="12">
        <v>1</v>
      </c>
      <c r="F5" s="12">
        <v>0.1</v>
      </c>
      <c r="G5" s="12">
        <v>10.88</v>
      </c>
      <c r="H5" s="12">
        <v>6.11</v>
      </c>
      <c r="I5" s="12">
        <v>0.28999999999999998</v>
      </c>
      <c r="J5" s="14" t="s">
        <v>46</v>
      </c>
      <c r="K5" s="14" t="s">
        <v>71</v>
      </c>
      <c r="L5" s="14" t="s">
        <v>67</v>
      </c>
      <c r="M5" s="14" t="s">
        <v>72</v>
      </c>
      <c r="N5" s="14" t="s">
        <v>47</v>
      </c>
      <c r="O5" s="23">
        <f t="shared" si="5"/>
        <v>4.6559999999999997</v>
      </c>
      <c r="P5" s="23">
        <v>3.07</v>
      </c>
      <c r="Q5" s="23"/>
      <c r="R5" s="23">
        <f t="shared" si="0"/>
        <v>7.7259999999999991</v>
      </c>
      <c r="S5" s="24">
        <v>31.04</v>
      </c>
      <c r="T5" s="15">
        <v>21</v>
      </c>
      <c r="U5" s="15">
        <v>19</v>
      </c>
      <c r="V5" s="24">
        <v>31.04</v>
      </c>
      <c r="W5" s="24">
        <v>18</v>
      </c>
      <c r="X5" s="24">
        <v>31.04</v>
      </c>
      <c r="Y5" s="15" t="s">
        <v>38</v>
      </c>
      <c r="Z5" s="16" t="s">
        <v>145</v>
      </c>
      <c r="AA5" s="17">
        <v>98500</v>
      </c>
      <c r="AB5" s="17">
        <v>39</v>
      </c>
      <c r="AC5" s="12" t="s">
        <v>42</v>
      </c>
      <c r="AD5" s="18" t="s">
        <v>150</v>
      </c>
      <c r="AE5" s="26">
        <f t="shared" si="6"/>
        <v>31.04</v>
      </c>
      <c r="AF5" s="26">
        <v>12.105600000000001</v>
      </c>
      <c r="AG5" s="26">
        <f t="shared" si="1"/>
        <v>11.208399999999999</v>
      </c>
      <c r="AH5" s="19">
        <f t="shared" si="2"/>
        <v>0.36109536082474225</v>
      </c>
      <c r="AI5" s="20">
        <f t="shared" si="3"/>
        <v>0.92588554057626216</v>
      </c>
      <c r="AJ5" s="9" t="str">
        <f t="shared" si="4"/>
        <v>20%+ Group</v>
      </c>
      <c r="AK5" s="9"/>
      <c r="AL5" s="2">
        <v>999</v>
      </c>
      <c r="AM5" s="2"/>
      <c r="AN5" s="4"/>
    </row>
    <row r="6" spans="1:40" x14ac:dyDescent="0.3">
      <c r="A6" s="6" t="s">
        <v>56</v>
      </c>
      <c r="B6" s="9" t="s">
        <v>49</v>
      </c>
      <c r="C6" s="10" t="s">
        <v>73</v>
      </c>
      <c r="D6" s="27" t="s">
        <v>74</v>
      </c>
      <c r="E6" s="12">
        <v>1</v>
      </c>
      <c r="F6" s="12">
        <v>0.1</v>
      </c>
      <c r="G6" s="12">
        <v>6.5</v>
      </c>
      <c r="H6" s="12">
        <v>11.5</v>
      </c>
      <c r="I6" s="12">
        <v>0.3</v>
      </c>
      <c r="J6" s="14" t="s">
        <v>75</v>
      </c>
      <c r="K6" s="14" t="s">
        <v>76</v>
      </c>
      <c r="L6" s="14" t="s">
        <v>67</v>
      </c>
      <c r="M6" s="14" t="s">
        <v>77</v>
      </c>
      <c r="N6" s="14" t="s">
        <v>47</v>
      </c>
      <c r="O6" s="23">
        <f t="shared" si="5"/>
        <v>5.0954999999999995</v>
      </c>
      <c r="P6" s="23">
        <v>2.92</v>
      </c>
      <c r="Q6" s="23"/>
      <c r="R6" s="23">
        <f t="shared" si="0"/>
        <v>8.0154999999999994</v>
      </c>
      <c r="S6" s="24">
        <v>33.97</v>
      </c>
      <c r="T6" s="15">
        <v>27</v>
      </c>
      <c r="U6" s="15">
        <v>26</v>
      </c>
      <c r="V6" s="24"/>
      <c r="W6" s="24">
        <v>33.97</v>
      </c>
      <c r="X6" s="24">
        <v>33.97</v>
      </c>
      <c r="Y6" s="15" t="s">
        <v>38</v>
      </c>
      <c r="Z6" s="16" t="s">
        <v>145</v>
      </c>
      <c r="AA6" s="17">
        <v>98686</v>
      </c>
      <c r="AB6" s="17">
        <v>39</v>
      </c>
      <c r="AC6" s="12" t="s">
        <v>42</v>
      </c>
      <c r="AD6" s="18" t="s">
        <v>151</v>
      </c>
      <c r="AE6" s="26">
        <f t="shared" si="6"/>
        <v>33.97</v>
      </c>
      <c r="AF6" s="26">
        <v>14.267399999999999</v>
      </c>
      <c r="AG6" s="26">
        <f t="shared" si="1"/>
        <v>11.687099999999999</v>
      </c>
      <c r="AH6" s="19">
        <f t="shared" si="2"/>
        <v>0.34404180158963793</v>
      </c>
      <c r="AI6" s="20">
        <f t="shared" si="3"/>
        <v>0.81914714664199506</v>
      </c>
      <c r="AJ6" s="9" t="str">
        <f t="shared" si="4"/>
        <v>20%+ Group</v>
      </c>
      <c r="AK6" s="9"/>
      <c r="AL6" s="2">
        <v>16</v>
      </c>
      <c r="AM6" s="2"/>
      <c r="AN6" s="4"/>
    </row>
    <row r="7" spans="1:40" x14ac:dyDescent="0.3">
      <c r="A7" s="6" t="s">
        <v>56</v>
      </c>
      <c r="B7" s="9" t="s">
        <v>49</v>
      </c>
      <c r="C7" s="10" t="s">
        <v>78</v>
      </c>
      <c r="D7" s="27" t="s">
        <v>79</v>
      </c>
      <c r="E7" s="12">
        <v>1</v>
      </c>
      <c r="F7" s="12">
        <v>0.1</v>
      </c>
      <c r="G7" s="12">
        <v>7.06</v>
      </c>
      <c r="H7" s="12">
        <v>11.25</v>
      </c>
      <c r="I7" s="12">
        <v>0.3</v>
      </c>
      <c r="J7" s="14" t="s">
        <v>75</v>
      </c>
      <c r="K7" s="14" t="s">
        <v>80</v>
      </c>
      <c r="L7" s="14" t="s">
        <v>67</v>
      </c>
      <c r="M7" s="14" t="s">
        <v>81</v>
      </c>
      <c r="N7" s="14" t="s">
        <v>44</v>
      </c>
      <c r="O7" s="23">
        <f t="shared" si="5"/>
        <v>4.7969999999999997</v>
      </c>
      <c r="P7" s="23">
        <v>3.07</v>
      </c>
      <c r="Q7" s="23"/>
      <c r="R7" s="23">
        <f t="shared" si="0"/>
        <v>7.8669999999999991</v>
      </c>
      <c r="S7" s="24">
        <v>31.98</v>
      </c>
      <c r="T7" s="15">
        <v>8</v>
      </c>
      <c r="U7" s="15">
        <v>8</v>
      </c>
      <c r="V7" s="24"/>
      <c r="W7" s="24">
        <v>43.73</v>
      </c>
      <c r="X7" s="24">
        <v>31.98</v>
      </c>
      <c r="Y7" s="15" t="s">
        <v>38</v>
      </c>
      <c r="Z7" s="16" t="s">
        <v>145</v>
      </c>
      <c r="AA7" s="17">
        <v>75792</v>
      </c>
      <c r="AB7" s="17">
        <v>43</v>
      </c>
      <c r="AC7" s="12" t="s">
        <v>42</v>
      </c>
      <c r="AD7" s="18" t="s">
        <v>152</v>
      </c>
      <c r="AE7" s="26">
        <f t="shared" si="6"/>
        <v>31.98</v>
      </c>
      <c r="AF7" s="26">
        <v>14.391</v>
      </c>
      <c r="AG7" s="26">
        <f t="shared" si="1"/>
        <v>9.7219999999999995</v>
      </c>
      <c r="AH7" s="19">
        <f t="shared" si="2"/>
        <v>0.30400250156347713</v>
      </c>
      <c r="AI7" s="20">
        <f t="shared" si="3"/>
        <v>0.67556111458550483</v>
      </c>
      <c r="AJ7" s="9" t="str">
        <f t="shared" si="4"/>
        <v>20%+ Group</v>
      </c>
      <c r="AK7" s="9"/>
      <c r="AL7" s="2">
        <v>15</v>
      </c>
      <c r="AM7" s="2"/>
      <c r="AN7" s="4"/>
    </row>
    <row r="8" spans="1:40" x14ac:dyDescent="0.3">
      <c r="A8" s="6" t="s">
        <v>56</v>
      </c>
      <c r="B8" s="9" t="s">
        <v>49</v>
      </c>
      <c r="C8" s="10" t="s">
        <v>82</v>
      </c>
      <c r="D8" s="27" t="s">
        <v>83</v>
      </c>
      <c r="E8" s="12">
        <v>1</v>
      </c>
      <c r="F8" s="12">
        <v>0.1</v>
      </c>
      <c r="G8" s="12">
        <v>14.7</v>
      </c>
      <c r="H8" s="12">
        <v>10.5</v>
      </c>
      <c r="I8" s="12"/>
      <c r="J8" s="14" t="s">
        <v>84</v>
      </c>
      <c r="K8" s="14" t="s">
        <v>85</v>
      </c>
      <c r="L8" s="14" t="s">
        <v>67</v>
      </c>
      <c r="M8" s="14" t="s">
        <v>86</v>
      </c>
      <c r="N8" s="14" t="s">
        <v>45</v>
      </c>
      <c r="O8" s="23">
        <f t="shared" si="5"/>
        <v>5.9954999999999998</v>
      </c>
      <c r="P8" s="23">
        <v>2.92</v>
      </c>
      <c r="Q8" s="23"/>
      <c r="R8" s="23">
        <f t="shared" si="0"/>
        <v>8.9154999999999998</v>
      </c>
      <c r="S8" s="24">
        <v>39.97</v>
      </c>
      <c r="T8" s="15">
        <v>13</v>
      </c>
      <c r="U8" s="15">
        <v>12</v>
      </c>
      <c r="V8" s="24"/>
      <c r="W8" s="24">
        <v>23</v>
      </c>
      <c r="X8" s="24">
        <v>39.97</v>
      </c>
      <c r="Y8" s="15" t="s">
        <v>38</v>
      </c>
      <c r="Z8" s="16" t="s">
        <v>145</v>
      </c>
      <c r="AA8" s="17">
        <v>79840</v>
      </c>
      <c r="AB8" s="17">
        <v>42</v>
      </c>
      <c r="AC8" s="12" t="s">
        <v>42</v>
      </c>
      <c r="AD8" s="18" t="s">
        <v>153</v>
      </c>
      <c r="AE8" s="26">
        <f t="shared" si="6"/>
        <v>39.97</v>
      </c>
      <c r="AF8" s="26">
        <v>19.185599999999997</v>
      </c>
      <c r="AG8" s="26">
        <f t="shared" si="1"/>
        <v>11.868900000000002</v>
      </c>
      <c r="AH8" s="19">
        <f t="shared" si="2"/>
        <v>0.29694520890668008</v>
      </c>
      <c r="AI8" s="20">
        <f t="shared" si="3"/>
        <v>0.6186358518889169</v>
      </c>
      <c r="AJ8" s="9" t="str">
        <f t="shared" si="4"/>
        <v>20%+ Group</v>
      </c>
      <c r="AK8" s="9" t="s">
        <v>43</v>
      </c>
      <c r="AL8" s="2">
        <v>8</v>
      </c>
      <c r="AM8" s="2"/>
      <c r="AN8" s="4"/>
    </row>
    <row r="9" spans="1:40" x14ac:dyDescent="0.3">
      <c r="A9" s="6" t="s">
        <v>56</v>
      </c>
      <c r="B9" s="9" t="s">
        <v>49</v>
      </c>
      <c r="C9" s="10" t="s">
        <v>87</v>
      </c>
      <c r="D9" s="27" t="s">
        <v>88</v>
      </c>
      <c r="E9" s="12">
        <v>1</v>
      </c>
      <c r="F9" s="12">
        <v>0.1</v>
      </c>
      <c r="G9" s="12">
        <v>14.6</v>
      </c>
      <c r="H9" s="12">
        <v>10.4</v>
      </c>
      <c r="I9" s="12">
        <v>0.38</v>
      </c>
      <c r="J9" s="14" t="s">
        <v>75</v>
      </c>
      <c r="K9" s="14" t="s">
        <v>89</v>
      </c>
      <c r="L9" s="14" t="s">
        <v>67</v>
      </c>
      <c r="M9" s="14" t="s">
        <v>90</v>
      </c>
      <c r="N9" s="14" t="s">
        <v>44</v>
      </c>
      <c r="O9" s="23">
        <f t="shared" si="5"/>
        <v>6.8309999999999995</v>
      </c>
      <c r="P9" s="23">
        <v>3.07</v>
      </c>
      <c r="Q9" s="23"/>
      <c r="R9" s="23">
        <f t="shared" si="0"/>
        <v>9.9009999999999998</v>
      </c>
      <c r="S9" s="24">
        <v>45.54</v>
      </c>
      <c r="T9" s="15">
        <v>11</v>
      </c>
      <c r="U9" s="15">
        <v>11</v>
      </c>
      <c r="V9" s="24"/>
      <c r="W9" s="24">
        <v>45.54</v>
      </c>
      <c r="X9" s="24">
        <v>45.54</v>
      </c>
      <c r="Y9" s="15" t="s">
        <v>38</v>
      </c>
      <c r="Z9" s="16" t="s">
        <v>145</v>
      </c>
      <c r="AA9" s="17">
        <v>88556</v>
      </c>
      <c r="AB9" s="17">
        <v>37</v>
      </c>
      <c r="AC9" s="12" t="s">
        <v>42</v>
      </c>
      <c r="AD9" s="18" t="s">
        <v>154</v>
      </c>
      <c r="AE9" s="26">
        <f t="shared" si="6"/>
        <v>45.54</v>
      </c>
      <c r="AF9" s="26">
        <v>23.2254</v>
      </c>
      <c r="AG9" s="26">
        <f t="shared" si="1"/>
        <v>12.413599999999995</v>
      </c>
      <c r="AH9" s="19">
        <f t="shared" si="2"/>
        <v>0.27258673693456292</v>
      </c>
      <c r="AI9" s="20">
        <f t="shared" si="3"/>
        <v>0.53448379791090772</v>
      </c>
      <c r="AJ9" s="9" t="str">
        <f t="shared" si="4"/>
        <v>20%+ Group</v>
      </c>
      <c r="AK9" s="9" t="s">
        <v>40</v>
      </c>
      <c r="AL9" s="2">
        <v>999</v>
      </c>
      <c r="AM9" s="2"/>
      <c r="AN9" s="4"/>
    </row>
    <row r="10" spans="1:40" x14ac:dyDescent="0.3">
      <c r="A10" s="6" t="s">
        <v>56</v>
      </c>
      <c r="B10" s="9" t="s">
        <v>49</v>
      </c>
      <c r="C10" s="10" t="s">
        <v>91</v>
      </c>
      <c r="D10" s="27" t="s">
        <v>92</v>
      </c>
      <c r="E10" s="12">
        <v>1</v>
      </c>
      <c r="F10" s="12">
        <v>11.9</v>
      </c>
      <c r="G10" s="12">
        <v>0.12</v>
      </c>
      <c r="H10" s="12">
        <v>14.8</v>
      </c>
      <c r="I10" s="12">
        <v>0.15</v>
      </c>
      <c r="J10" s="14" t="s">
        <v>84</v>
      </c>
      <c r="K10" s="14" t="s">
        <v>93</v>
      </c>
      <c r="L10" s="14" t="s">
        <v>67</v>
      </c>
      <c r="M10" s="14" t="s">
        <v>94</v>
      </c>
      <c r="N10" s="14" t="s">
        <v>44</v>
      </c>
      <c r="O10" s="23">
        <f t="shared" si="5"/>
        <v>9.3389999999999986</v>
      </c>
      <c r="P10" s="23">
        <v>10.46</v>
      </c>
      <c r="Q10" s="23"/>
      <c r="R10" s="23">
        <f t="shared" si="0"/>
        <v>19.798999999999999</v>
      </c>
      <c r="S10" s="24">
        <v>62.26</v>
      </c>
      <c r="T10" s="15">
        <v>21</v>
      </c>
      <c r="U10" s="15">
        <v>21</v>
      </c>
      <c r="V10" s="24"/>
      <c r="W10" s="24">
        <v>67.989999999999995</v>
      </c>
      <c r="X10" s="24">
        <v>62.26</v>
      </c>
      <c r="Y10" s="15" t="s">
        <v>38</v>
      </c>
      <c r="Z10" s="16" t="s">
        <v>145</v>
      </c>
      <c r="AA10" s="17">
        <v>41627</v>
      </c>
      <c r="AB10" s="17">
        <v>18</v>
      </c>
      <c r="AC10" s="12" t="s">
        <v>39</v>
      </c>
      <c r="AD10" s="18" t="s">
        <v>155</v>
      </c>
      <c r="AE10" s="26">
        <f t="shared" si="6"/>
        <v>62.26</v>
      </c>
      <c r="AF10" s="26">
        <v>33.620400000000004</v>
      </c>
      <c r="AG10" s="26">
        <f t="shared" si="1"/>
        <v>8.8405999999999949</v>
      </c>
      <c r="AH10" s="19">
        <f t="shared" si="2"/>
        <v>0.14199486026341143</v>
      </c>
      <c r="AI10" s="20">
        <f t="shared" si="3"/>
        <v>0.26295344493224332</v>
      </c>
      <c r="AJ10" s="9" t="str">
        <f t="shared" si="4"/>
        <v>10-20%</v>
      </c>
      <c r="AK10" s="9" t="s">
        <v>40</v>
      </c>
      <c r="AL10" s="2">
        <v>999</v>
      </c>
      <c r="AM10" s="2"/>
      <c r="AN10" s="4"/>
    </row>
    <row r="11" spans="1:40" x14ac:dyDescent="0.3">
      <c r="A11" s="6" t="s">
        <v>56</v>
      </c>
      <c r="B11" s="9" t="s">
        <v>49</v>
      </c>
      <c r="C11" s="10" t="s">
        <v>95</v>
      </c>
      <c r="D11" s="27" t="s">
        <v>96</v>
      </c>
      <c r="E11" s="12">
        <v>1</v>
      </c>
      <c r="F11" s="12">
        <v>11.69</v>
      </c>
      <c r="G11" s="12">
        <v>0.12</v>
      </c>
      <c r="H11" s="12">
        <v>18.7</v>
      </c>
      <c r="I11" s="12">
        <v>0.22</v>
      </c>
      <c r="J11" s="14" t="s">
        <v>84</v>
      </c>
      <c r="K11" s="14" t="s">
        <v>97</v>
      </c>
      <c r="L11" s="14" t="s">
        <v>67</v>
      </c>
      <c r="M11" s="14" t="s">
        <v>98</v>
      </c>
      <c r="N11" s="14" t="s">
        <v>44</v>
      </c>
      <c r="O11" s="23">
        <f t="shared" si="5"/>
        <v>4.0829999999999993</v>
      </c>
      <c r="P11" s="23">
        <v>10.46</v>
      </c>
      <c r="Q11" s="23"/>
      <c r="R11" s="23">
        <f t="shared" si="0"/>
        <v>14.542999999999999</v>
      </c>
      <c r="S11" s="24">
        <v>27.22</v>
      </c>
      <c r="T11" s="15">
        <v>22</v>
      </c>
      <c r="U11" s="15">
        <v>21</v>
      </c>
      <c r="V11" s="24">
        <v>85.99</v>
      </c>
      <c r="W11" s="24">
        <v>89.99</v>
      </c>
      <c r="X11" s="24">
        <v>27.22</v>
      </c>
      <c r="Y11" s="15" t="s">
        <v>41</v>
      </c>
      <c r="Z11" s="16" t="s">
        <v>145</v>
      </c>
      <c r="AA11" s="17">
        <v>55097</v>
      </c>
      <c r="AB11" s="17">
        <v>20</v>
      </c>
      <c r="AC11" s="12" t="s">
        <v>42</v>
      </c>
      <c r="AD11" s="18" t="s">
        <v>156</v>
      </c>
      <c r="AE11" s="26">
        <f t="shared" si="6"/>
        <v>27.22</v>
      </c>
      <c r="AF11" s="26">
        <v>15.515399999999998</v>
      </c>
      <c r="AG11" s="26">
        <f t="shared" si="1"/>
        <v>-2.8383999999999983</v>
      </c>
      <c r="AH11" s="19">
        <f t="shared" si="2"/>
        <v>-0.10427626745040405</v>
      </c>
      <c r="AI11" s="20">
        <f t="shared" si="3"/>
        <v>-0.18294082008842819</v>
      </c>
      <c r="AJ11" s="9" t="str">
        <f t="shared" si="4"/>
        <v>&lt;00    Group</v>
      </c>
      <c r="AK11" s="9"/>
      <c r="AL11" s="2">
        <v>50</v>
      </c>
      <c r="AM11" s="2"/>
      <c r="AN11" s="4"/>
    </row>
    <row r="12" spans="1:40" x14ac:dyDescent="0.3">
      <c r="A12" s="6" t="s">
        <v>56</v>
      </c>
      <c r="B12" s="9" t="s">
        <v>49</v>
      </c>
      <c r="C12" s="10" t="s">
        <v>99</v>
      </c>
      <c r="D12" s="27" t="s">
        <v>100</v>
      </c>
      <c r="E12" s="12">
        <v>1</v>
      </c>
      <c r="F12" s="12">
        <v>0.25</v>
      </c>
      <c r="G12" s="12">
        <v>27.25</v>
      </c>
      <c r="H12" s="12">
        <v>17.25</v>
      </c>
      <c r="I12" s="12">
        <v>0.93</v>
      </c>
      <c r="J12" s="14" t="s">
        <v>101</v>
      </c>
      <c r="K12" s="14" t="s">
        <v>102</v>
      </c>
      <c r="L12" s="14" t="s">
        <v>67</v>
      </c>
      <c r="M12" s="14" t="s">
        <v>103</v>
      </c>
      <c r="N12" s="14" t="s">
        <v>44</v>
      </c>
      <c r="O12" s="23">
        <f t="shared" si="5"/>
        <v>12.293999999999999</v>
      </c>
      <c r="P12" s="23">
        <v>11.22</v>
      </c>
      <c r="Q12" s="23"/>
      <c r="R12" s="23">
        <f t="shared" si="0"/>
        <v>23.513999999999999</v>
      </c>
      <c r="S12" s="24">
        <v>81.96</v>
      </c>
      <c r="T12" s="15">
        <v>30</v>
      </c>
      <c r="U12" s="15">
        <v>28</v>
      </c>
      <c r="V12" s="24">
        <v>81.96</v>
      </c>
      <c r="W12" s="24">
        <v>81.96</v>
      </c>
      <c r="X12" s="24">
        <v>81.96</v>
      </c>
      <c r="Y12" s="15" t="s">
        <v>41</v>
      </c>
      <c r="Z12" s="16" t="s">
        <v>145</v>
      </c>
      <c r="AA12" s="17">
        <v>109223</v>
      </c>
      <c r="AB12" s="17">
        <v>10</v>
      </c>
      <c r="AC12" s="12" t="s">
        <v>42</v>
      </c>
      <c r="AD12" s="18" t="s">
        <v>157</v>
      </c>
      <c r="AE12" s="26">
        <f t="shared" si="6"/>
        <v>81.96</v>
      </c>
      <c r="AF12" s="26">
        <v>49.175999999999995</v>
      </c>
      <c r="AG12" s="26">
        <f t="shared" si="1"/>
        <v>9.2700000000000014</v>
      </c>
      <c r="AH12" s="19">
        <f t="shared" si="2"/>
        <v>0.11310395314787704</v>
      </c>
      <c r="AI12" s="20">
        <f t="shared" si="3"/>
        <v>0.18850658857979508</v>
      </c>
      <c r="AJ12" s="9" t="str">
        <f t="shared" si="4"/>
        <v>10-20%</v>
      </c>
      <c r="AK12" s="9"/>
      <c r="AL12" s="2">
        <v>71</v>
      </c>
      <c r="AM12" s="2"/>
      <c r="AN12" s="4"/>
    </row>
    <row r="13" spans="1:40" x14ac:dyDescent="0.3">
      <c r="A13" s="6" t="s">
        <v>56</v>
      </c>
      <c r="B13" s="9" t="s">
        <v>49</v>
      </c>
      <c r="C13" s="10" t="s">
        <v>104</v>
      </c>
      <c r="D13" s="27" t="s">
        <v>105</v>
      </c>
      <c r="E13" s="12">
        <v>1</v>
      </c>
      <c r="F13" s="12">
        <v>20.5</v>
      </c>
      <c r="G13" s="12">
        <v>0.12</v>
      </c>
      <c r="H13" s="12">
        <v>12.8</v>
      </c>
      <c r="I13" s="12">
        <v>1</v>
      </c>
      <c r="J13" s="14" t="s">
        <v>84</v>
      </c>
      <c r="K13" s="14" t="s">
        <v>106</v>
      </c>
      <c r="L13" s="14" t="s">
        <v>67</v>
      </c>
      <c r="M13" s="14" t="s">
        <v>107</v>
      </c>
      <c r="N13" s="14" t="s">
        <v>44</v>
      </c>
      <c r="O13" s="23">
        <f t="shared" si="5"/>
        <v>11.998499999999998</v>
      </c>
      <c r="P13" s="23">
        <v>10.46</v>
      </c>
      <c r="Q13" s="23"/>
      <c r="R13" s="23">
        <f t="shared" si="0"/>
        <v>22.458500000000001</v>
      </c>
      <c r="S13" s="24">
        <v>79.989999999999995</v>
      </c>
      <c r="T13" s="15">
        <v>17</v>
      </c>
      <c r="U13" s="15">
        <v>17</v>
      </c>
      <c r="V13" s="24">
        <v>79.989999999999995</v>
      </c>
      <c r="W13" s="24">
        <v>101.87</v>
      </c>
      <c r="X13" s="24">
        <v>79.989999999999995</v>
      </c>
      <c r="Y13" s="15" t="s">
        <v>41</v>
      </c>
      <c r="Z13" s="16" t="s">
        <v>145</v>
      </c>
      <c r="AA13" s="17">
        <v>55440</v>
      </c>
      <c r="AB13" s="17">
        <v>65</v>
      </c>
      <c r="AC13" s="12" t="s">
        <v>42</v>
      </c>
      <c r="AD13" s="18" t="s">
        <v>158</v>
      </c>
      <c r="AE13" s="26">
        <f t="shared" si="6"/>
        <v>79.989999999999995</v>
      </c>
      <c r="AF13" s="26">
        <v>50.393699999999995</v>
      </c>
      <c r="AG13" s="26">
        <f t="shared" si="1"/>
        <v>7.1377999999999915</v>
      </c>
      <c r="AH13" s="19">
        <f t="shared" si="2"/>
        <v>8.9233654206775745E-2</v>
      </c>
      <c r="AI13" s="20">
        <f t="shared" si="3"/>
        <v>0.1416407209631361</v>
      </c>
      <c r="AJ13" s="9" t="str">
        <f t="shared" si="4"/>
        <v>00-10% Group</v>
      </c>
      <c r="AK13" s="9"/>
      <c r="AL13" s="2">
        <v>94</v>
      </c>
      <c r="AM13" s="2"/>
      <c r="AN13" s="4"/>
    </row>
    <row r="14" spans="1:40" x14ac:dyDescent="0.3">
      <c r="A14" s="6" t="s">
        <v>56</v>
      </c>
      <c r="B14" s="9" t="s">
        <v>49</v>
      </c>
      <c r="C14" s="10" t="s">
        <v>108</v>
      </c>
      <c r="D14" s="27" t="s">
        <v>109</v>
      </c>
      <c r="E14" s="12">
        <v>1</v>
      </c>
      <c r="F14" s="12">
        <v>12</v>
      </c>
      <c r="G14" s="12">
        <v>2.2000000000000002</v>
      </c>
      <c r="H14" s="12">
        <v>15.1</v>
      </c>
      <c r="I14" s="12">
        <v>1.99</v>
      </c>
      <c r="J14" s="14" t="s">
        <v>110</v>
      </c>
      <c r="K14" s="14" t="s">
        <v>111</v>
      </c>
      <c r="L14" s="14" t="s">
        <v>67</v>
      </c>
      <c r="M14" s="14" t="s">
        <v>112</v>
      </c>
      <c r="N14" s="14" t="s">
        <v>44</v>
      </c>
      <c r="O14" s="23">
        <f t="shared" si="5"/>
        <v>5.6070000000000002</v>
      </c>
      <c r="P14" s="23">
        <v>6.43</v>
      </c>
      <c r="Q14" s="23"/>
      <c r="R14" s="23">
        <f t="shared" si="0"/>
        <v>12.036999999999999</v>
      </c>
      <c r="S14" s="24">
        <v>37.380000000000003</v>
      </c>
      <c r="T14" s="15">
        <v>32</v>
      </c>
      <c r="U14" s="15">
        <v>29</v>
      </c>
      <c r="V14" s="24">
        <v>37.380000000000003</v>
      </c>
      <c r="W14" s="24">
        <v>29.99</v>
      </c>
      <c r="X14" s="24">
        <v>37.380000000000003</v>
      </c>
      <c r="Y14" s="15" t="s">
        <v>38</v>
      </c>
      <c r="Z14" s="16" t="s">
        <v>145</v>
      </c>
      <c r="AA14" s="17">
        <v>250</v>
      </c>
      <c r="AB14" s="17">
        <v>16300</v>
      </c>
      <c r="AC14" s="12" t="s">
        <v>42</v>
      </c>
      <c r="AD14" s="18" t="s">
        <v>159</v>
      </c>
      <c r="AE14" s="26">
        <f t="shared" si="6"/>
        <v>37.380000000000003</v>
      </c>
      <c r="AF14" s="26">
        <v>24.670800000000003</v>
      </c>
      <c r="AG14" s="26">
        <f t="shared" si="1"/>
        <v>0.67219999999999658</v>
      </c>
      <c r="AH14" s="19">
        <f t="shared" si="2"/>
        <v>1.7982878544676204E-2</v>
      </c>
      <c r="AI14" s="20">
        <f t="shared" si="3"/>
        <v>2.7246785673751824E-2</v>
      </c>
      <c r="AJ14" s="9" t="str">
        <f t="shared" si="4"/>
        <v>00-10% Group</v>
      </c>
      <c r="AK14" s="9"/>
      <c r="AL14" s="2">
        <v>147</v>
      </c>
      <c r="AM14" s="2"/>
      <c r="AN14" s="4"/>
    </row>
    <row r="15" spans="1:40" x14ac:dyDescent="0.3">
      <c r="A15" s="6" t="s">
        <v>56</v>
      </c>
      <c r="B15" s="9" t="s">
        <v>49</v>
      </c>
      <c r="C15" s="10" t="s">
        <v>108</v>
      </c>
      <c r="D15" s="27" t="s">
        <v>113</v>
      </c>
      <c r="E15" s="12">
        <v>97</v>
      </c>
      <c r="F15" s="12">
        <v>15</v>
      </c>
      <c r="G15" s="12">
        <v>12</v>
      </c>
      <c r="H15" s="12">
        <v>3</v>
      </c>
      <c r="I15" s="12">
        <v>1.9</v>
      </c>
      <c r="J15" s="14" t="s">
        <v>110</v>
      </c>
      <c r="K15" s="14" t="s">
        <v>114</v>
      </c>
      <c r="L15" s="14" t="s">
        <v>67</v>
      </c>
      <c r="M15" s="14" t="s">
        <v>115</v>
      </c>
      <c r="N15" s="14" t="s">
        <v>45</v>
      </c>
      <c r="O15" s="23">
        <f t="shared" si="5"/>
        <v>7.0934999999999997</v>
      </c>
      <c r="P15" s="23">
        <v>5.79</v>
      </c>
      <c r="Q15" s="23"/>
      <c r="R15" s="23">
        <f t="shared" si="0"/>
        <v>12.8835</v>
      </c>
      <c r="S15" s="24">
        <v>47.29</v>
      </c>
      <c r="T15" s="15">
        <v>13</v>
      </c>
      <c r="U15" s="15">
        <v>12</v>
      </c>
      <c r="V15" s="24"/>
      <c r="W15" s="24">
        <v>46.99</v>
      </c>
      <c r="X15" s="24">
        <v>47.29</v>
      </c>
      <c r="Y15" s="15" t="s">
        <v>38</v>
      </c>
      <c r="Z15" s="16" t="s">
        <v>145</v>
      </c>
      <c r="AA15" s="17">
        <v>131999</v>
      </c>
      <c r="AB15" s="17">
        <v>39</v>
      </c>
      <c r="AC15" s="12" t="s">
        <v>42</v>
      </c>
      <c r="AD15" s="18" t="s">
        <v>160</v>
      </c>
      <c r="AE15" s="26">
        <f t="shared" si="6"/>
        <v>47.29</v>
      </c>
      <c r="AF15" s="26">
        <v>32.630099999999999</v>
      </c>
      <c r="AG15" s="26">
        <f t="shared" si="1"/>
        <v>1.7764000000000015</v>
      </c>
      <c r="AH15" s="19">
        <f t="shared" si="2"/>
        <v>3.756396701205332E-2</v>
      </c>
      <c r="AI15" s="20">
        <f t="shared" si="3"/>
        <v>5.4440531901526555E-2</v>
      </c>
      <c r="AJ15" s="9" t="str">
        <f t="shared" si="4"/>
        <v>00-10% Group</v>
      </c>
      <c r="AK15" s="9" t="s">
        <v>40</v>
      </c>
      <c r="AL15" s="2">
        <v>100</v>
      </c>
      <c r="AM15" s="2"/>
      <c r="AN15" s="4"/>
    </row>
    <row r="16" spans="1:40" x14ac:dyDescent="0.3">
      <c r="A16" s="6" t="s">
        <v>56</v>
      </c>
      <c r="B16" s="9" t="s">
        <v>49</v>
      </c>
      <c r="C16" s="10" t="s">
        <v>116</v>
      </c>
      <c r="D16" s="27" t="s">
        <v>117</v>
      </c>
      <c r="E16" s="12">
        <v>1</v>
      </c>
      <c r="F16" s="12">
        <v>1</v>
      </c>
      <c r="G16" s="12">
        <v>5.25</v>
      </c>
      <c r="H16" s="12">
        <v>5.25</v>
      </c>
      <c r="I16" s="12">
        <v>0.4</v>
      </c>
      <c r="J16" s="14" t="s">
        <v>118</v>
      </c>
      <c r="K16" s="14" t="s">
        <v>119</v>
      </c>
      <c r="L16" s="14" t="s">
        <v>67</v>
      </c>
      <c r="M16" s="14" t="s">
        <v>120</v>
      </c>
      <c r="N16" s="14" t="s">
        <v>47</v>
      </c>
      <c r="O16" s="23">
        <f t="shared" si="5"/>
        <v>1.9484999999999999</v>
      </c>
      <c r="P16" s="23">
        <v>3.77</v>
      </c>
      <c r="Q16" s="23"/>
      <c r="R16" s="23">
        <f t="shared" si="0"/>
        <v>5.7184999999999997</v>
      </c>
      <c r="S16" s="24">
        <v>12.99</v>
      </c>
      <c r="T16" s="15">
        <v>47</v>
      </c>
      <c r="U16" s="15">
        <v>35</v>
      </c>
      <c r="V16" s="24">
        <v>16.09</v>
      </c>
      <c r="W16" s="24">
        <v>4.3499999999999996</v>
      </c>
      <c r="X16" s="24">
        <v>12.99</v>
      </c>
      <c r="Y16" s="15" t="s">
        <v>38</v>
      </c>
      <c r="Z16" s="16" t="s">
        <v>145</v>
      </c>
      <c r="AA16" s="17">
        <v>53984</v>
      </c>
      <c r="AB16" s="17">
        <v>39</v>
      </c>
      <c r="AC16" s="12" t="s">
        <v>42</v>
      </c>
      <c r="AD16" s="18" t="s">
        <v>161</v>
      </c>
      <c r="AE16" s="26">
        <f t="shared" si="6"/>
        <v>12.99</v>
      </c>
      <c r="AF16" s="26">
        <v>9.3528000000000002</v>
      </c>
      <c r="AG16" s="26">
        <f t="shared" si="1"/>
        <v>-2.081300000000001</v>
      </c>
      <c r="AH16" s="19">
        <f t="shared" si="2"/>
        <v>-0.16022324865280993</v>
      </c>
      <c r="AI16" s="20">
        <f t="shared" si="3"/>
        <v>-0.22253228979556935</v>
      </c>
      <c r="AJ16" s="9" t="str">
        <f t="shared" si="4"/>
        <v>&lt;00    Group</v>
      </c>
      <c r="AK16" s="9"/>
      <c r="AL16" s="2">
        <v>999</v>
      </c>
      <c r="AM16" s="2"/>
      <c r="AN16" s="4"/>
    </row>
    <row r="17" spans="1:40" x14ac:dyDescent="0.3">
      <c r="A17" s="6" t="s">
        <v>121</v>
      </c>
      <c r="B17" s="9" t="s">
        <v>49</v>
      </c>
      <c r="C17" s="10" t="s">
        <v>122</v>
      </c>
      <c r="D17" s="27" t="s">
        <v>123</v>
      </c>
      <c r="E17" s="12">
        <v>1</v>
      </c>
      <c r="F17" s="12">
        <v>0.75</v>
      </c>
      <c r="G17" s="12">
        <v>9.25</v>
      </c>
      <c r="H17" s="12">
        <v>12</v>
      </c>
      <c r="I17" s="12">
        <v>1.1499999999999999</v>
      </c>
      <c r="J17" s="14" t="s">
        <v>110</v>
      </c>
      <c r="K17" s="14" t="s">
        <v>124</v>
      </c>
      <c r="L17" s="14" t="s">
        <v>125</v>
      </c>
      <c r="M17" s="14" t="s">
        <v>126</v>
      </c>
      <c r="N17" s="14" t="s">
        <v>44</v>
      </c>
      <c r="O17" s="23">
        <f t="shared" si="5"/>
        <v>2.403</v>
      </c>
      <c r="P17" s="23">
        <v>6.43</v>
      </c>
      <c r="Q17" s="23"/>
      <c r="R17" s="23">
        <f t="shared" si="0"/>
        <v>8.8330000000000002</v>
      </c>
      <c r="S17" s="24">
        <v>16.02</v>
      </c>
      <c r="T17" s="15">
        <v>29</v>
      </c>
      <c r="U17" s="15">
        <v>28</v>
      </c>
      <c r="V17" s="24">
        <v>16.02</v>
      </c>
      <c r="W17" s="24">
        <v>22.46</v>
      </c>
      <c r="X17" s="24">
        <v>16.02</v>
      </c>
      <c r="Y17" s="15" t="s">
        <v>41</v>
      </c>
      <c r="Z17" s="16" t="s">
        <v>145</v>
      </c>
      <c r="AA17" s="17">
        <v>42712</v>
      </c>
      <c r="AB17" s="17">
        <v>39</v>
      </c>
      <c r="AC17" s="12" t="s">
        <v>42</v>
      </c>
      <c r="AD17" s="18" t="s">
        <v>162</v>
      </c>
      <c r="AE17" s="26">
        <f t="shared" si="6"/>
        <v>16.02</v>
      </c>
      <c r="AF17" s="26">
        <v>12.015000000000001</v>
      </c>
      <c r="AG17" s="26">
        <f t="shared" si="1"/>
        <v>-4.8280000000000012</v>
      </c>
      <c r="AH17" s="19">
        <f t="shared" si="2"/>
        <v>-0.30137328339575536</v>
      </c>
      <c r="AI17" s="20">
        <f t="shared" si="3"/>
        <v>-0.40183104452767382</v>
      </c>
      <c r="AJ17" s="9" t="str">
        <f t="shared" si="4"/>
        <v>&lt;00    Group</v>
      </c>
      <c r="AK17" s="9"/>
      <c r="AL17" s="2">
        <v>150</v>
      </c>
      <c r="AM17" s="2"/>
      <c r="AN17" s="4"/>
    </row>
    <row r="18" spans="1:40" x14ac:dyDescent="0.3">
      <c r="A18" s="6" t="s">
        <v>127</v>
      </c>
      <c r="B18" s="9" t="s">
        <v>49</v>
      </c>
      <c r="C18" s="10">
        <v>887037400481</v>
      </c>
      <c r="D18" s="27" t="s">
        <v>128</v>
      </c>
      <c r="E18" s="12">
        <v>1</v>
      </c>
      <c r="F18" s="12">
        <v>3</v>
      </c>
      <c r="G18" s="12">
        <v>8</v>
      </c>
      <c r="H18" s="12">
        <v>5</v>
      </c>
      <c r="I18" s="12">
        <v>0.79</v>
      </c>
      <c r="J18" s="14" t="s">
        <v>65</v>
      </c>
      <c r="K18" s="14" t="s">
        <v>129</v>
      </c>
      <c r="L18" s="14" t="s">
        <v>130</v>
      </c>
      <c r="M18" s="14" t="s">
        <v>131</v>
      </c>
      <c r="N18" s="14" t="s">
        <v>47</v>
      </c>
      <c r="O18" s="23">
        <f t="shared" si="5"/>
        <v>3.7845</v>
      </c>
      <c r="P18" s="23">
        <v>5.14</v>
      </c>
      <c r="Q18" s="23"/>
      <c r="R18" s="23">
        <f t="shared" si="0"/>
        <v>8.9245000000000001</v>
      </c>
      <c r="S18" s="24">
        <v>25.23</v>
      </c>
      <c r="T18" s="15">
        <v>28</v>
      </c>
      <c r="U18" s="15">
        <v>27</v>
      </c>
      <c r="V18" s="24">
        <v>19.98</v>
      </c>
      <c r="W18" s="24">
        <v>25.23</v>
      </c>
      <c r="X18" s="24">
        <v>25.23</v>
      </c>
      <c r="Y18" s="15" t="s">
        <v>41</v>
      </c>
      <c r="Z18" s="16" t="s">
        <v>145</v>
      </c>
      <c r="AA18" s="17">
        <v>8038</v>
      </c>
      <c r="AB18" s="17">
        <v>154</v>
      </c>
      <c r="AC18" s="12" t="s">
        <v>42</v>
      </c>
      <c r="AD18" s="18" t="s">
        <v>163</v>
      </c>
      <c r="AE18" s="26">
        <f t="shared" si="6"/>
        <v>25.23</v>
      </c>
      <c r="AF18" s="26">
        <v>19.679400000000001</v>
      </c>
      <c r="AG18" s="26">
        <f t="shared" si="1"/>
        <v>-3.3739000000000017</v>
      </c>
      <c r="AH18" s="19">
        <f t="shared" si="2"/>
        <v>-0.13372572334522401</v>
      </c>
      <c r="AI18" s="20">
        <f t="shared" si="3"/>
        <v>-0.17144323505797948</v>
      </c>
      <c r="AJ18" s="9" t="str">
        <f t="shared" si="4"/>
        <v>&lt;00    Group</v>
      </c>
      <c r="AK18" s="9"/>
      <c r="AL18" s="2">
        <v>505</v>
      </c>
      <c r="AM18" s="2"/>
      <c r="AN18" s="4"/>
    </row>
    <row r="19" spans="1:40" x14ac:dyDescent="0.3">
      <c r="A19" s="6" t="s">
        <v>127</v>
      </c>
      <c r="B19" s="9" t="s">
        <v>49</v>
      </c>
      <c r="C19" s="10">
        <v>887037400481</v>
      </c>
      <c r="D19" s="27" t="s">
        <v>132</v>
      </c>
      <c r="E19" s="12">
        <v>1</v>
      </c>
      <c r="F19" s="12">
        <v>1.2</v>
      </c>
      <c r="G19" s="12"/>
      <c r="H19" s="12">
        <v>2</v>
      </c>
      <c r="I19" s="12">
        <v>0.79</v>
      </c>
      <c r="J19" s="14" t="s">
        <v>65</v>
      </c>
      <c r="K19" s="14" t="s">
        <v>133</v>
      </c>
      <c r="L19" s="14" t="s">
        <v>130</v>
      </c>
      <c r="M19" s="14" t="s">
        <v>131</v>
      </c>
      <c r="N19" s="14" t="s">
        <v>134</v>
      </c>
      <c r="O19" s="23">
        <f t="shared" si="5"/>
        <v>4.9485000000000001</v>
      </c>
      <c r="P19" s="23">
        <v>4.5199999999999996</v>
      </c>
      <c r="Q19" s="23"/>
      <c r="R19" s="23">
        <f t="shared" si="0"/>
        <v>9.4684999999999988</v>
      </c>
      <c r="S19" s="24">
        <v>32.99</v>
      </c>
      <c r="T19" s="15">
        <v>14</v>
      </c>
      <c r="U19" s="15">
        <v>12</v>
      </c>
      <c r="V19" s="24">
        <v>126.84</v>
      </c>
      <c r="W19" s="24">
        <v>31.99</v>
      </c>
      <c r="X19" s="24">
        <v>32.99</v>
      </c>
      <c r="Y19" s="15" t="s">
        <v>38</v>
      </c>
      <c r="Z19" s="16" t="s">
        <v>145</v>
      </c>
      <c r="AA19" s="17">
        <v>37751</v>
      </c>
      <c r="AB19" s="17">
        <v>34</v>
      </c>
      <c r="AC19" s="12" t="s">
        <v>42</v>
      </c>
      <c r="AD19" s="18" t="s">
        <v>164</v>
      </c>
      <c r="AE19" s="26">
        <f t="shared" si="6"/>
        <v>32.99</v>
      </c>
      <c r="AF19" s="26">
        <v>26.721900000000005</v>
      </c>
      <c r="AG19" s="26">
        <f t="shared" si="1"/>
        <v>-3.2004000000000055</v>
      </c>
      <c r="AH19" s="19">
        <f t="shared" si="2"/>
        <v>-9.7011215519854657E-2</v>
      </c>
      <c r="AI19" s="20">
        <f t="shared" si="3"/>
        <v>-0.1197669327405613</v>
      </c>
      <c r="AJ19" s="9" t="str">
        <f t="shared" si="4"/>
        <v>&lt;00    Group</v>
      </c>
      <c r="AK19" s="9" t="s">
        <v>40</v>
      </c>
      <c r="AL19" s="2">
        <v>19</v>
      </c>
      <c r="AM19" s="2"/>
      <c r="AN19" s="4"/>
    </row>
    <row r="20" spans="1:40" x14ac:dyDescent="0.3">
      <c r="A20" s="6" t="s">
        <v>135</v>
      </c>
      <c r="B20" s="9" t="s">
        <v>49</v>
      </c>
      <c r="C20" s="10" t="s">
        <v>136</v>
      </c>
      <c r="D20" s="27" t="s">
        <v>137</v>
      </c>
      <c r="E20" s="12">
        <v>1</v>
      </c>
      <c r="F20" s="12">
        <v>5.98</v>
      </c>
      <c r="G20" s="12">
        <v>8.66</v>
      </c>
      <c r="H20" s="12">
        <v>2.2400000000000002</v>
      </c>
      <c r="I20" s="12">
        <v>0.18</v>
      </c>
      <c r="J20" s="14" t="s">
        <v>138</v>
      </c>
      <c r="K20" s="14" t="s">
        <v>139</v>
      </c>
      <c r="L20" s="14" t="s">
        <v>61</v>
      </c>
      <c r="M20" s="14" t="s">
        <v>140</v>
      </c>
      <c r="N20" s="14" t="s">
        <v>44</v>
      </c>
      <c r="O20" s="23">
        <f t="shared" si="5"/>
        <v>9.2909999999999986</v>
      </c>
      <c r="P20" s="23">
        <v>3.77</v>
      </c>
      <c r="Q20" s="23"/>
      <c r="R20" s="23">
        <f t="shared" si="0"/>
        <v>13.060999999999998</v>
      </c>
      <c r="S20" s="24">
        <v>61.94</v>
      </c>
      <c r="T20" s="15">
        <v>15</v>
      </c>
      <c r="U20" s="15">
        <v>15</v>
      </c>
      <c r="V20" s="24">
        <v>61.94</v>
      </c>
      <c r="W20" s="24">
        <v>67.89</v>
      </c>
      <c r="X20" s="24">
        <v>61.94</v>
      </c>
      <c r="Y20" s="15" t="s">
        <v>41</v>
      </c>
      <c r="Z20" s="16" t="s">
        <v>147</v>
      </c>
      <c r="AA20" s="17">
        <v>1388169</v>
      </c>
      <c r="AB20" s="17">
        <v>1</v>
      </c>
      <c r="AC20" s="12" t="s">
        <v>42</v>
      </c>
      <c r="AD20" s="18" t="s">
        <v>165</v>
      </c>
      <c r="AE20" s="26">
        <f t="shared" si="6"/>
        <v>61.94</v>
      </c>
      <c r="AF20" s="26">
        <v>52.029599999999995</v>
      </c>
      <c r="AG20" s="26">
        <f t="shared" si="1"/>
        <v>-3.1506000000000012</v>
      </c>
      <c r="AH20" s="19">
        <f t="shared" si="2"/>
        <v>-5.0865353567969021E-2</v>
      </c>
      <c r="AI20" s="20">
        <f t="shared" si="3"/>
        <v>-6.0553992342820266E-2</v>
      </c>
      <c r="AJ20" s="9" t="str">
        <f t="shared" si="4"/>
        <v>&lt;00    Group</v>
      </c>
      <c r="AK20" s="9"/>
      <c r="AL20" s="2">
        <v>540</v>
      </c>
      <c r="AM20" s="2"/>
      <c r="AN20" s="4"/>
    </row>
    <row r="21" spans="1:40" x14ac:dyDescent="0.3">
      <c r="A21" s="6" t="s">
        <v>135</v>
      </c>
      <c r="B21" s="9" t="s">
        <v>49</v>
      </c>
      <c r="C21" s="10">
        <v>845282075090</v>
      </c>
      <c r="D21" s="27" t="s">
        <v>141</v>
      </c>
      <c r="E21" s="12">
        <v>1</v>
      </c>
      <c r="F21" s="12">
        <v>0.9</v>
      </c>
      <c r="G21" s="12">
        <v>2.2000000000000002</v>
      </c>
      <c r="H21" s="12">
        <v>8.1999999999999993</v>
      </c>
      <c r="I21" s="12">
        <v>1</v>
      </c>
      <c r="J21" s="14" t="s">
        <v>142</v>
      </c>
      <c r="K21" s="14" t="s">
        <v>143</v>
      </c>
      <c r="L21" s="14" t="s">
        <v>130</v>
      </c>
      <c r="M21" s="14" t="s">
        <v>144</v>
      </c>
      <c r="N21" s="14" t="s">
        <v>47</v>
      </c>
      <c r="O21" s="23">
        <f t="shared" si="5"/>
        <v>13.498499999999998</v>
      </c>
      <c r="P21" s="23">
        <v>3.88</v>
      </c>
      <c r="Q21" s="23"/>
      <c r="R21" s="23">
        <f t="shared" si="0"/>
        <v>17.378499999999999</v>
      </c>
      <c r="S21" s="24">
        <v>89.99</v>
      </c>
      <c r="T21" s="15">
        <v>4</v>
      </c>
      <c r="U21" s="15">
        <v>4</v>
      </c>
      <c r="V21" s="24"/>
      <c r="W21" s="24">
        <v>89.99</v>
      </c>
      <c r="X21" s="24">
        <v>89.99</v>
      </c>
      <c r="Y21" s="15" t="s">
        <v>38</v>
      </c>
      <c r="Z21" s="16" t="s">
        <v>145</v>
      </c>
      <c r="AA21" s="17">
        <v>31876</v>
      </c>
      <c r="AB21" s="17">
        <v>39</v>
      </c>
      <c r="AC21" s="12" t="s">
        <v>42</v>
      </c>
      <c r="AD21" s="18" t="s">
        <v>166</v>
      </c>
      <c r="AE21" s="26">
        <f t="shared" si="6"/>
        <v>89.99</v>
      </c>
      <c r="AF21" s="26">
        <v>78.291299999999907</v>
      </c>
      <c r="AG21" s="26">
        <f t="shared" si="1"/>
        <v>-5.6797999999999194</v>
      </c>
      <c r="AH21" s="19">
        <f t="shared" si="2"/>
        <v>-6.311590176686209E-2</v>
      </c>
      <c r="AI21" s="20">
        <f t="shared" si="3"/>
        <v>-7.254701352512892E-2</v>
      </c>
      <c r="AJ21" s="9" t="str">
        <f t="shared" si="4"/>
        <v>&lt;00    Group</v>
      </c>
      <c r="AK21" s="9" t="s">
        <v>40</v>
      </c>
      <c r="AL21" s="2">
        <v>255</v>
      </c>
      <c r="AM21" s="2"/>
      <c r="AN21" s="4"/>
    </row>
    <row r="22" spans="1:40" x14ac:dyDescent="0.3">
      <c r="A22" s="6" t="s">
        <v>48</v>
      </c>
      <c r="B22" s="9" t="s">
        <v>49</v>
      </c>
      <c r="C22" s="10" t="s">
        <v>50</v>
      </c>
      <c r="D22" s="27" t="s">
        <v>51</v>
      </c>
      <c r="E22" s="12">
        <v>1</v>
      </c>
      <c r="F22" s="12">
        <v>5.5</v>
      </c>
      <c r="G22" s="12">
        <v>7.5</v>
      </c>
      <c r="H22" s="12">
        <v>2</v>
      </c>
      <c r="I22" s="12">
        <v>0.66</v>
      </c>
      <c r="J22" s="14" t="s">
        <v>52</v>
      </c>
      <c r="K22" s="14" t="s">
        <v>53</v>
      </c>
      <c r="L22" s="14" t="s">
        <v>54</v>
      </c>
      <c r="M22" s="14" t="s">
        <v>55</v>
      </c>
      <c r="N22" s="14" t="s">
        <v>45</v>
      </c>
      <c r="O22" s="23">
        <f>0.15*X22</f>
        <v>3.5849999999999995</v>
      </c>
      <c r="P22" s="23">
        <v>3.77</v>
      </c>
      <c r="Q22" s="23"/>
      <c r="R22" s="23">
        <f t="shared" ref="R22:R85" si="7">(O22 + P22+Q22)</f>
        <v>7.3549999999999995</v>
      </c>
      <c r="S22" s="24">
        <v>23.9</v>
      </c>
      <c r="T22" s="15">
        <v>22</v>
      </c>
      <c r="U22" s="15">
        <v>21</v>
      </c>
      <c r="V22" s="24">
        <v>23.9</v>
      </c>
      <c r="W22" s="24">
        <v>24</v>
      </c>
      <c r="X22" s="24">
        <v>23.9</v>
      </c>
      <c r="Y22" s="15" t="s">
        <v>41</v>
      </c>
      <c r="Z22" s="16" t="s">
        <v>145</v>
      </c>
      <c r="AA22" s="17">
        <v>57055</v>
      </c>
      <c r="AB22" s="17">
        <v>39</v>
      </c>
      <c r="AC22" s="12" t="s">
        <v>42</v>
      </c>
      <c r="AD22" s="18" t="s">
        <v>146</v>
      </c>
      <c r="AE22" s="26">
        <f>X22</f>
        <v>23.9</v>
      </c>
      <c r="AF22" s="26">
        <v>7.169999999999999</v>
      </c>
      <c r="AG22" s="26">
        <f t="shared" ref="AG22:AG85" si="8">IFERROR(AE22 * (1 - O22/X22) -AF22 - P22- Q22,"NA")</f>
        <v>9.375</v>
      </c>
      <c r="AH22" s="19">
        <f t="shared" ref="AH22:AH85" si="9">IFERROR(AG22 /AE22,"NA")</f>
        <v>0.39225941422594146</v>
      </c>
      <c r="AI22" s="20">
        <f t="shared" ref="AI22:AI85" si="10">IFERROR(AG22/AF22,"NA")</f>
        <v>1.3075313807531384</v>
      </c>
      <c r="AJ22" s="9" t="str">
        <f t="shared" ref="AJ22:AJ85" si="11">IF(AH22="NA","NA",IF(AH22&lt;0,"&lt;00    Group",IF(AH22&lt;10%,"00-10% Group",(IF(AH22&lt;20%,"10-20%","20%+ Group")))))</f>
        <v>20%+ Group</v>
      </c>
      <c r="AK22" s="9"/>
      <c r="AL22" s="2">
        <v>378</v>
      </c>
      <c r="AM22" s="2"/>
      <c r="AN22" s="4"/>
    </row>
    <row r="23" spans="1:40" x14ac:dyDescent="0.3">
      <c r="A23" s="6" t="s">
        <v>56</v>
      </c>
      <c r="B23" s="9" t="s">
        <v>49</v>
      </c>
      <c r="C23" s="10" t="s">
        <v>57</v>
      </c>
      <c r="D23" s="27" t="s">
        <v>58</v>
      </c>
      <c r="E23" s="12">
        <v>1</v>
      </c>
      <c r="F23" s="12">
        <v>1.73</v>
      </c>
      <c r="G23" s="12">
        <v>5.12</v>
      </c>
      <c r="H23" s="12">
        <v>8.66</v>
      </c>
      <c r="I23" s="12">
        <v>2.4300000000000002</v>
      </c>
      <c r="J23" s="14" t="s">
        <v>59</v>
      </c>
      <c r="K23" s="14" t="s">
        <v>60</v>
      </c>
      <c r="L23" s="14" t="s">
        <v>61</v>
      </c>
      <c r="M23" s="14" t="s">
        <v>62</v>
      </c>
      <c r="N23" s="14" t="s">
        <v>44</v>
      </c>
      <c r="O23" s="23">
        <f t="shared" ref="O23:O41" si="12">0.15*X23</f>
        <v>25.5</v>
      </c>
      <c r="P23" s="23">
        <v>5.79</v>
      </c>
      <c r="Q23" s="23"/>
      <c r="R23" s="23">
        <f t="shared" si="7"/>
        <v>31.29</v>
      </c>
      <c r="S23" s="24">
        <v>170</v>
      </c>
      <c r="T23" s="15">
        <v>28</v>
      </c>
      <c r="U23" s="15">
        <v>26</v>
      </c>
      <c r="V23" s="24">
        <v>201.99</v>
      </c>
      <c r="W23" s="24">
        <v>179.99</v>
      </c>
      <c r="X23" s="24">
        <v>170</v>
      </c>
      <c r="Y23" s="15" t="s">
        <v>38</v>
      </c>
      <c r="Z23" s="16" t="s">
        <v>147</v>
      </c>
      <c r="AA23" s="17">
        <v>215686</v>
      </c>
      <c r="AB23" s="17">
        <v>17</v>
      </c>
      <c r="AC23" s="12" t="s">
        <v>42</v>
      </c>
      <c r="AD23" s="18" t="s">
        <v>148</v>
      </c>
      <c r="AE23" s="26">
        <f t="shared" ref="AE23:AE41" si="13">X23</f>
        <v>170</v>
      </c>
      <c r="AF23" s="26">
        <v>56.1</v>
      </c>
      <c r="AG23" s="26">
        <f t="shared" si="8"/>
        <v>82.61</v>
      </c>
      <c r="AH23" s="19">
        <f t="shared" si="9"/>
        <v>0.48594117647058821</v>
      </c>
      <c r="AI23" s="20">
        <f t="shared" si="10"/>
        <v>1.472549019607843</v>
      </c>
      <c r="AJ23" s="9" t="str">
        <f t="shared" si="11"/>
        <v>20%+ Group</v>
      </c>
      <c r="AK23" s="9"/>
      <c r="AL23" s="2">
        <v>999</v>
      </c>
      <c r="AM23" s="2"/>
      <c r="AN23" s="4"/>
    </row>
    <row r="24" spans="1:40" x14ac:dyDescent="0.3">
      <c r="A24" s="6" t="s">
        <v>56</v>
      </c>
      <c r="B24" s="9" t="s">
        <v>49</v>
      </c>
      <c r="C24" s="10" t="s">
        <v>63</v>
      </c>
      <c r="D24" s="27" t="s">
        <v>64</v>
      </c>
      <c r="E24" s="12">
        <v>1</v>
      </c>
      <c r="F24" s="12">
        <v>1</v>
      </c>
      <c r="G24" s="12">
        <v>4.88</v>
      </c>
      <c r="H24" s="12">
        <v>2.25</v>
      </c>
      <c r="I24" s="12">
        <v>0.97</v>
      </c>
      <c r="J24" s="14" t="s">
        <v>65</v>
      </c>
      <c r="K24" s="14" t="s">
        <v>66</v>
      </c>
      <c r="L24" s="14" t="s">
        <v>67</v>
      </c>
      <c r="M24" s="14" t="s">
        <v>68</v>
      </c>
      <c r="N24" s="14" t="s">
        <v>44</v>
      </c>
      <c r="O24" s="23">
        <f t="shared" si="12"/>
        <v>7.4924999999999997</v>
      </c>
      <c r="P24" s="23">
        <v>5.14</v>
      </c>
      <c r="Q24" s="23"/>
      <c r="R24" s="23">
        <f t="shared" si="7"/>
        <v>12.6325</v>
      </c>
      <c r="S24" s="24">
        <v>49.95</v>
      </c>
      <c r="T24" s="15">
        <v>24</v>
      </c>
      <c r="U24" s="15">
        <v>20</v>
      </c>
      <c r="V24" s="24">
        <v>59.99</v>
      </c>
      <c r="W24" s="24">
        <v>49.95</v>
      </c>
      <c r="X24" s="24">
        <v>49.95</v>
      </c>
      <c r="Y24" s="15" t="s">
        <v>38</v>
      </c>
      <c r="Z24" s="16" t="s">
        <v>145</v>
      </c>
      <c r="AA24" s="17">
        <v>47810</v>
      </c>
      <c r="AB24" s="17">
        <v>68</v>
      </c>
      <c r="AC24" s="12" t="s">
        <v>42</v>
      </c>
      <c r="AD24" s="18" t="s">
        <v>149</v>
      </c>
      <c r="AE24" s="26">
        <f t="shared" si="13"/>
        <v>49.95</v>
      </c>
      <c r="AF24" s="26">
        <v>17.981999999999999</v>
      </c>
      <c r="AG24" s="26">
        <f t="shared" si="8"/>
        <v>19.335500000000003</v>
      </c>
      <c r="AH24" s="19">
        <f t="shared" si="9"/>
        <v>0.38709709709709716</v>
      </c>
      <c r="AI24" s="20">
        <f t="shared" si="10"/>
        <v>1.0752697141586032</v>
      </c>
      <c r="AJ24" s="9" t="str">
        <f t="shared" si="11"/>
        <v>20%+ Group</v>
      </c>
      <c r="AK24" s="9"/>
      <c r="AL24" s="2">
        <v>426</v>
      </c>
      <c r="AM24" s="2"/>
      <c r="AN24" s="4"/>
    </row>
    <row r="25" spans="1:40" x14ac:dyDescent="0.3">
      <c r="A25" s="6" t="s">
        <v>56</v>
      </c>
      <c r="B25" s="9" t="s">
        <v>49</v>
      </c>
      <c r="C25" s="10" t="s">
        <v>69</v>
      </c>
      <c r="D25" s="27" t="s">
        <v>70</v>
      </c>
      <c r="E25" s="12">
        <v>1</v>
      </c>
      <c r="F25" s="12">
        <v>0.1</v>
      </c>
      <c r="G25" s="12">
        <v>10.88</v>
      </c>
      <c r="H25" s="12">
        <v>6.11</v>
      </c>
      <c r="I25" s="12">
        <v>0.28999999999999998</v>
      </c>
      <c r="J25" s="14" t="s">
        <v>46</v>
      </c>
      <c r="K25" s="14" t="s">
        <v>71</v>
      </c>
      <c r="L25" s="14" t="s">
        <v>67</v>
      </c>
      <c r="M25" s="14" t="s">
        <v>72</v>
      </c>
      <c r="N25" s="14" t="s">
        <v>47</v>
      </c>
      <c r="O25" s="23">
        <f t="shared" si="12"/>
        <v>4.6559999999999997</v>
      </c>
      <c r="P25" s="23">
        <v>3.07</v>
      </c>
      <c r="Q25" s="23"/>
      <c r="R25" s="23">
        <f t="shared" si="7"/>
        <v>7.7259999999999991</v>
      </c>
      <c r="S25" s="24">
        <v>31.04</v>
      </c>
      <c r="T25" s="15">
        <v>21</v>
      </c>
      <c r="U25" s="15">
        <v>19</v>
      </c>
      <c r="V25" s="24">
        <v>31.04</v>
      </c>
      <c r="W25" s="24">
        <v>18</v>
      </c>
      <c r="X25" s="24">
        <v>31.04</v>
      </c>
      <c r="Y25" s="15" t="s">
        <v>38</v>
      </c>
      <c r="Z25" s="16" t="s">
        <v>145</v>
      </c>
      <c r="AA25" s="17">
        <v>98500</v>
      </c>
      <c r="AB25" s="17">
        <v>39</v>
      </c>
      <c r="AC25" s="12" t="s">
        <v>42</v>
      </c>
      <c r="AD25" s="18" t="s">
        <v>150</v>
      </c>
      <c r="AE25" s="26">
        <f t="shared" si="13"/>
        <v>31.04</v>
      </c>
      <c r="AF25" s="26">
        <v>12.105600000000001</v>
      </c>
      <c r="AG25" s="26">
        <f t="shared" si="8"/>
        <v>11.208399999999999</v>
      </c>
      <c r="AH25" s="19">
        <f t="shared" si="9"/>
        <v>0.36109536082474225</v>
      </c>
      <c r="AI25" s="20">
        <f t="shared" si="10"/>
        <v>0.92588554057626216</v>
      </c>
      <c r="AJ25" s="9" t="str">
        <f t="shared" si="11"/>
        <v>20%+ Group</v>
      </c>
      <c r="AK25" s="9"/>
      <c r="AL25" s="2">
        <v>999</v>
      </c>
      <c r="AM25" s="2"/>
      <c r="AN25" s="4"/>
    </row>
    <row r="26" spans="1:40" x14ac:dyDescent="0.3">
      <c r="A26" s="6" t="s">
        <v>56</v>
      </c>
      <c r="B26" s="9" t="s">
        <v>49</v>
      </c>
      <c r="C26" s="10" t="s">
        <v>73</v>
      </c>
      <c r="D26" s="27" t="s">
        <v>74</v>
      </c>
      <c r="E26" s="12">
        <v>1</v>
      </c>
      <c r="F26" s="12">
        <v>0.1</v>
      </c>
      <c r="G26" s="12">
        <v>6.5</v>
      </c>
      <c r="H26" s="12">
        <v>11.5</v>
      </c>
      <c r="I26" s="12">
        <v>0.3</v>
      </c>
      <c r="J26" s="14" t="s">
        <v>75</v>
      </c>
      <c r="K26" s="14" t="s">
        <v>76</v>
      </c>
      <c r="L26" s="14" t="s">
        <v>67</v>
      </c>
      <c r="M26" s="14" t="s">
        <v>77</v>
      </c>
      <c r="N26" s="14" t="s">
        <v>47</v>
      </c>
      <c r="O26" s="23">
        <f t="shared" si="12"/>
        <v>5.0954999999999995</v>
      </c>
      <c r="P26" s="23">
        <v>2.92</v>
      </c>
      <c r="Q26" s="23"/>
      <c r="R26" s="23">
        <f t="shared" si="7"/>
        <v>8.0154999999999994</v>
      </c>
      <c r="S26" s="24">
        <v>33.97</v>
      </c>
      <c r="T26" s="15">
        <v>27</v>
      </c>
      <c r="U26" s="15">
        <v>26</v>
      </c>
      <c r="V26" s="24"/>
      <c r="W26" s="24">
        <v>33.97</v>
      </c>
      <c r="X26" s="24">
        <v>33.97</v>
      </c>
      <c r="Y26" s="15" t="s">
        <v>38</v>
      </c>
      <c r="Z26" s="16" t="s">
        <v>145</v>
      </c>
      <c r="AA26" s="17">
        <v>98686</v>
      </c>
      <c r="AB26" s="17">
        <v>39</v>
      </c>
      <c r="AC26" s="12" t="s">
        <v>42</v>
      </c>
      <c r="AD26" s="18" t="s">
        <v>151</v>
      </c>
      <c r="AE26" s="26">
        <f t="shared" si="13"/>
        <v>33.97</v>
      </c>
      <c r="AF26" s="26">
        <v>14.267399999999999</v>
      </c>
      <c r="AG26" s="26">
        <f t="shared" si="8"/>
        <v>11.687099999999999</v>
      </c>
      <c r="AH26" s="19">
        <f t="shared" si="9"/>
        <v>0.34404180158963793</v>
      </c>
      <c r="AI26" s="20">
        <f t="shared" si="10"/>
        <v>0.81914714664199506</v>
      </c>
      <c r="AJ26" s="9" t="str">
        <f t="shared" si="11"/>
        <v>20%+ Group</v>
      </c>
      <c r="AK26" s="9"/>
      <c r="AL26" s="2">
        <v>16</v>
      </c>
      <c r="AM26" s="2"/>
      <c r="AN26" s="4"/>
    </row>
    <row r="27" spans="1:40" x14ac:dyDescent="0.3">
      <c r="A27" s="6" t="s">
        <v>56</v>
      </c>
      <c r="B27" s="9" t="s">
        <v>49</v>
      </c>
      <c r="C27" s="10" t="s">
        <v>78</v>
      </c>
      <c r="D27" s="27" t="s">
        <v>79</v>
      </c>
      <c r="E27" s="12">
        <v>1</v>
      </c>
      <c r="F27" s="12">
        <v>0.1</v>
      </c>
      <c r="G27" s="12">
        <v>7.06</v>
      </c>
      <c r="H27" s="12">
        <v>11.25</v>
      </c>
      <c r="I27" s="12">
        <v>0.3</v>
      </c>
      <c r="J27" s="14" t="s">
        <v>75</v>
      </c>
      <c r="K27" s="14" t="s">
        <v>80</v>
      </c>
      <c r="L27" s="14" t="s">
        <v>67</v>
      </c>
      <c r="M27" s="14" t="s">
        <v>81</v>
      </c>
      <c r="N27" s="14" t="s">
        <v>44</v>
      </c>
      <c r="O27" s="23">
        <f t="shared" si="12"/>
        <v>4.7969999999999997</v>
      </c>
      <c r="P27" s="23">
        <v>3.07</v>
      </c>
      <c r="Q27" s="23"/>
      <c r="R27" s="23">
        <f t="shared" si="7"/>
        <v>7.8669999999999991</v>
      </c>
      <c r="S27" s="24">
        <v>31.98</v>
      </c>
      <c r="T27" s="15">
        <v>8</v>
      </c>
      <c r="U27" s="15">
        <v>8</v>
      </c>
      <c r="V27" s="24"/>
      <c r="W27" s="24">
        <v>43.73</v>
      </c>
      <c r="X27" s="24">
        <v>31.98</v>
      </c>
      <c r="Y27" s="15" t="s">
        <v>38</v>
      </c>
      <c r="Z27" s="16" t="s">
        <v>145</v>
      </c>
      <c r="AA27" s="17">
        <v>75792</v>
      </c>
      <c r="AB27" s="17">
        <v>43</v>
      </c>
      <c r="AC27" s="12" t="s">
        <v>42</v>
      </c>
      <c r="AD27" s="18" t="s">
        <v>152</v>
      </c>
      <c r="AE27" s="26">
        <f t="shared" si="13"/>
        <v>31.98</v>
      </c>
      <c r="AF27" s="26">
        <v>14.391</v>
      </c>
      <c r="AG27" s="26">
        <f t="shared" si="8"/>
        <v>9.7219999999999995</v>
      </c>
      <c r="AH27" s="19">
        <f t="shared" si="9"/>
        <v>0.30400250156347713</v>
      </c>
      <c r="AI27" s="20">
        <f t="shared" si="10"/>
        <v>0.67556111458550483</v>
      </c>
      <c r="AJ27" s="9" t="str">
        <f t="shared" si="11"/>
        <v>20%+ Group</v>
      </c>
      <c r="AK27" s="9"/>
      <c r="AL27" s="2">
        <v>15</v>
      </c>
      <c r="AM27" s="2"/>
      <c r="AN27" s="4"/>
    </row>
    <row r="28" spans="1:40" x14ac:dyDescent="0.3">
      <c r="A28" s="6" t="s">
        <v>56</v>
      </c>
      <c r="B28" s="9" t="s">
        <v>49</v>
      </c>
      <c r="C28" s="10" t="s">
        <v>82</v>
      </c>
      <c r="D28" s="27" t="s">
        <v>83</v>
      </c>
      <c r="E28" s="12">
        <v>1</v>
      </c>
      <c r="F28" s="12">
        <v>0.1</v>
      </c>
      <c r="G28" s="12">
        <v>14.7</v>
      </c>
      <c r="H28" s="12">
        <v>10.5</v>
      </c>
      <c r="I28" s="12"/>
      <c r="J28" s="14" t="s">
        <v>84</v>
      </c>
      <c r="K28" s="14" t="s">
        <v>85</v>
      </c>
      <c r="L28" s="14" t="s">
        <v>67</v>
      </c>
      <c r="M28" s="14" t="s">
        <v>86</v>
      </c>
      <c r="N28" s="14" t="s">
        <v>45</v>
      </c>
      <c r="O28" s="23">
        <f t="shared" si="12"/>
        <v>5.9954999999999998</v>
      </c>
      <c r="P28" s="23">
        <v>2.92</v>
      </c>
      <c r="Q28" s="23"/>
      <c r="R28" s="23">
        <f t="shared" si="7"/>
        <v>8.9154999999999998</v>
      </c>
      <c r="S28" s="24">
        <v>39.97</v>
      </c>
      <c r="T28" s="15">
        <v>13</v>
      </c>
      <c r="U28" s="15">
        <v>12</v>
      </c>
      <c r="V28" s="24"/>
      <c r="W28" s="24">
        <v>23</v>
      </c>
      <c r="X28" s="24">
        <v>39.97</v>
      </c>
      <c r="Y28" s="15" t="s">
        <v>38</v>
      </c>
      <c r="Z28" s="16" t="s">
        <v>145</v>
      </c>
      <c r="AA28" s="17">
        <v>79840</v>
      </c>
      <c r="AB28" s="17">
        <v>42</v>
      </c>
      <c r="AC28" s="12" t="s">
        <v>42</v>
      </c>
      <c r="AD28" s="18" t="s">
        <v>153</v>
      </c>
      <c r="AE28" s="26">
        <f t="shared" si="13"/>
        <v>39.97</v>
      </c>
      <c r="AF28" s="26">
        <v>19.185599999999997</v>
      </c>
      <c r="AG28" s="26">
        <f t="shared" si="8"/>
        <v>11.868900000000002</v>
      </c>
      <c r="AH28" s="19">
        <f t="shared" si="9"/>
        <v>0.29694520890668008</v>
      </c>
      <c r="AI28" s="20">
        <f t="shared" si="10"/>
        <v>0.6186358518889169</v>
      </c>
      <c r="AJ28" s="9" t="str">
        <f t="shared" si="11"/>
        <v>20%+ Group</v>
      </c>
      <c r="AK28" s="9" t="s">
        <v>43</v>
      </c>
      <c r="AL28" s="2">
        <v>8</v>
      </c>
      <c r="AM28" s="2"/>
      <c r="AN28" s="4"/>
    </row>
    <row r="29" spans="1:40" x14ac:dyDescent="0.3">
      <c r="A29" s="6" t="s">
        <v>56</v>
      </c>
      <c r="B29" s="9" t="s">
        <v>49</v>
      </c>
      <c r="C29" s="10" t="s">
        <v>87</v>
      </c>
      <c r="D29" s="27" t="s">
        <v>88</v>
      </c>
      <c r="E29" s="12">
        <v>1</v>
      </c>
      <c r="F29" s="12">
        <v>0.1</v>
      </c>
      <c r="G29" s="12">
        <v>14.6</v>
      </c>
      <c r="H29" s="12">
        <v>10.4</v>
      </c>
      <c r="I29" s="12">
        <v>0.38</v>
      </c>
      <c r="J29" s="14" t="s">
        <v>75</v>
      </c>
      <c r="K29" s="14" t="s">
        <v>89</v>
      </c>
      <c r="L29" s="14" t="s">
        <v>67</v>
      </c>
      <c r="M29" s="14" t="s">
        <v>90</v>
      </c>
      <c r="N29" s="14" t="s">
        <v>44</v>
      </c>
      <c r="O29" s="23">
        <f t="shared" si="12"/>
        <v>6.8309999999999995</v>
      </c>
      <c r="P29" s="23">
        <v>3.07</v>
      </c>
      <c r="Q29" s="23"/>
      <c r="R29" s="23">
        <f t="shared" si="7"/>
        <v>9.9009999999999998</v>
      </c>
      <c r="S29" s="24">
        <v>45.54</v>
      </c>
      <c r="T29" s="15">
        <v>11</v>
      </c>
      <c r="U29" s="15">
        <v>11</v>
      </c>
      <c r="V29" s="24"/>
      <c r="W29" s="24">
        <v>45.54</v>
      </c>
      <c r="X29" s="24">
        <v>45.54</v>
      </c>
      <c r="Y29" s="15" t="s">
        <v>38</v>
      </c>
      <c r="Z29" s="16" t="s">
        <v>145</v>
      </c>
      <c r="AA29" s="17">
        <v>88556</v>
      </c>
      <c r="AB29" s="17">
        <v>37</v>
      </c>
      <c r="AC29" s="12" t="s">
        <v>42</v>
      </c>
      <c r="AD29" s="18" t="s">
        <v>154</v>
      </c>
      <c r="AE29" s="26">
        <f t="shared" si="13"/>
        <v>45.54</v>
      </c>
      <c r="AF29" s="26">
        <v>23.2254</v>
      </c>
      <c r="AG29" s="26">
        <f t="shared" si="8"/>
        <v>12.413599999999995</v>
      </c>
      <c r="AH29" s="19">
        <f t="shared" si="9"/>
        <v>0.27258673693456292</v>
      </c>
      <c r="AI29" s="20">
        <f t="shared" si="10"/>
        <v>0.53448379791090772</v>
      </c>
      <c r="AJ29" s="9" t="str">
        <f t="shared" si="11"/>
        <v>20%+ Group</v>
      </c>
      <c r="AK29" s="9" t="s">
        <v>40</v>
      </c>
      <c r="AL29" s="2">
        <v>999</v>
      </c>
      <c r="AM29" s="2"/>
      <c r="AN29" s="4"/>
    </row>
    <row r="30" spans="1:40" x14ac:dyDescent="0.3">
      <c r="A30" s="6" t="s">
        <v>56</v>
      </c>
      <c r="B30" s="9" t="s">
        <v>49</v>
      </c>
      <c r="C30" s="10" t="s">
        <v>91</v>
      </c>
      <c r="D30" s="27" t="s">
        <v>92</v>
      </c>
      <c r="E30" s="12">
        <v>1</v>
      </c>
      <c r="F30" s="12">
        <v>11.9</v>
      </c>
      <c r="G30" s="12">
        <v>0.12</v>
      </c>
      <c r="H30" s="12">
        <v>14.8</v>
      </c>
      <c r="I30" s="12">
        <v>0.15</v>
      </c>
      <c r="J30" s="14" t="s">
        <v>84</v>
      </c>
      <c r="K30" s="14" t="s">
        <v>93</v>
      </c>
      <c r="L30" s="14" t="s">
        <v>67</v>
      </c>
      <c r="M30" s="14" t="s">
        <v>94</v>
      </c>
      <c r="N30" s="14" t="s">
        <v>44</v>
      </c>
      <c r="O30" s="23">
        <f t="shared" si="12"/>
        <v>9.3389999999999986</v>
      </c>
      <c r="P30" s="23">
        <v>10.46</v>
      </c>
      <c r="Q30" s="23"/>
      <c r="R30" s="23">
        <f t="shared" si="7"/>
        <v>19.798999999999999</v>
      </c>
      <c r="S30" s="24">
        <v>62.26</v>
      </c>
      <c r="T30" s="15">
        <v>21</v>
      </c>
      <c r="U30" s="15">
        <v>21</v>
      </c>
      <c r="V30" s="24"/>
      <c r="W30" s="24">
        <v>67.989999999999995</v>
      </c>
      <c r="X30" s="24">
        <v>62.26</v>
      </c>
      <c r="Y30" s="15" t="s">
        <v>38</v>
      </c>
      <c r="Z30" s="16" t="s">
        <v>145</v>
      </c>
      <c r="AA30" s="17">
        <v>41627</v>
      </c>
      <c r="AB30" s="17">
        <v>18</v>
      </c>
      <c r="AC30" s="12" t="s">
        <v>39</v>
      </c>
      <c r="AD30" s="18" t="s">
        <v>155</v>
      </c>
      <c r="AE30" s="26">
        <f t="shared" si="13"/>
        <v>62.26</v>
      </c>
      <c r="AF30" s="26">
        <v>33.620400000000004</v>
      </c>
      <c r="AG30" s="26">
        <f t="shared" si="8"/>
        <v>8.8405999999999949</v>
      </c>
      <c r="AH30" s="19">
        <f t="shared" si="9"/>
        <v>0.14199486026341143</v>
      </c>
      <c r="AI30" s="20">
        <f t="shared" si="10"/>
        <v>0.26295344493224332</v>
      </c>
      <c r="AJ30" s="9" t="str">
        <f t="shared" si="11"/>
        <v>10-20%</v>
      </c>
      <c r="AK30" s="9" t="s">
        <v>40</v>
      </c>
      <c r="AL30" s="2">
        <v>999</v>
      </c>
      <c r="AM30" s="2"/>
      <c r="AN30" s="4"/>
    </row>
    <row r="31" spans="1:40" x14ac:dyDescent="0.3">
      <c r="A31" s="6" t="s">
        <v>56</v>
      </c>
      <c r="B31" s="9" t="s">
        <v>49</v>
      </c>
      <c r="C31" s="10" t="s">
        <v>95</v>
      </c>
      <c r="D31" s="27" t="s">
        <v>96</v>
      </c>
      <c r="E31" s="12">
        <v>1</v>
      </c>
      <c r="F31" s="12">
        <v>11.69</v>
      </c>
      <c r="G31" s="12">
        <v>0.12</v>
      </c>
      <c r="H31" s="12">
        <v>18.7</v>
      </c>
      <c r="I31" s="12">
        <v>0.22</v>
      </c>
      <c r="J31" s="14" t="s">
        <v>84</v>
      </c>
      <c r="K31" s="14" t="s">
        <v>97</v>
      </c>
      <c r="L31" s="14" t="s">
        <v>67</v>
      </c>
      <c r="M31" s="14" t="s">
        <v>98</v>
      </c>
      <c r="N31" s="14" t="s">
        <v>44</v>
      </c>
      <c r="O31" s="23">
        <f t="shared" si="12"/>
        <v>4.0829999999999993</v>
      </c>
      <c r="P31" s="23">
        <v>10.46</v>
      </c>
      <c r="Q31" s="23"/>
      <c r="R31" s="23">
        <f t="shared" si="7"/>
        <v>14.542999999999999</v>
      </c>
      <c r="S31" s="24">
        <v>27.22</v>
      </c>
      <c r="T31" s="15">
        <v>22</v>
      </c>
      <c r="U31" s="15">
        <v>21</v>
      </c>
      <c r="V31" s="24">
        <v>85.99</v>
      </c>
      <c r="W31" s="24">
        <v>89.99</v>
      </c>
      <c r="X31" s="24">
        <v>27.22</v>
      </c>
      <c r="Y31" s="15" t="s">
        <v>41</v>
      </c>
      <c r="Z31" s="16" t="s">
        <v>145</v>
      </c>
      <c r="AA31" s="17">
        <v>55097</v>
      </c>
      <c r="AB31" s="17">
        <v>20</v>
      </c>
      <c r="AC31" s="12" t="s">
        <v>42</v>
      </c>
      <c r="AD31" s="18" t="s">
        <v>156</v>
      </c>
      <c r="AE31" s="26">
        <f t="shared" si="13"/>
        <v>27.22</v>
      </c>
      <c r="AF31" s="26">
        <v>15.515399999999998</v>
      </c>
      <c r="AG31" s="26">
        <f t="shared" si="8"/>
        <v>-2.8383999999999983</v>
      </c>
      <c r="AH31" s="19">
        <f t="shared" si="9"/>
        <v>-0.10427626745040405</v>
      </c>
      <c r="AI31" s="20">
        <f t="shared" si="10"/>
        <v>-0.18294082008842819</v>
      </c>
      <c r="AJ31" s="9" t="str">
        <f t="shared" si="11"/>
        <v>&lt;00    Group</v>
      </c>
      <c r="AK31" s="9"/>
      <c r="AL31" s="2">
        <v>50</v>
      </c>
      <c r="AM31" s="2"/>
      <c r="AN31" s="4"/>
    </row>
    <row r="32" spans="1:40" x14ac:dyDescent="0.3">
      <c r="A32" s="6" t="s">
        <v>56</v>
      </c>
      <c r="B32" s="9" t="s">
        <v>49</v>
      </c>
      <c r="C32" s="10" t="s">
        <v>99</v>
      </c>
      <c r="D32" s="27" t="s">
        <v>100</v>
      </c>
      <c r="E32" s="12">
        <v>1</v>
      </c>
      <c r="F32" s="12">
        <v>0.25</v>
      </c>
      <c r="G32" s="12">
        <v>27.25</v>
      </c>
      <c r="H32" s="12">
        <v>17.25</v>
      </c>
      <c r="I32" s="12">
        <v>0.93</v>
      </c>
      <c r="J32" s="14" t="s">
        <v>101</v>
      </c>
      <c r="K32" s="14" t="s">
        <v>102</v>
      </c>
      <c r="L32" s="14" t="s">
        <v>67</v>
      </c>
      <c r="M32" s="14" t="s">
        <v>103</v>
      </c>
      <c r="N32" s="14" t="s">
        <v>44</v>
      </c>
      <c r="O32" s="23">
        <f t="shared" si="12"/>
        <v>12.293999999999999</v>
      </c>
      <c r="P32" s="23">
        <v>11.22</v>
      </c>
      <c r="Q32" s="23"/>
      <c r="R32" s="23">
        <f t="shared" si="7"/>
        <v>23.513999999999999</v>
      </c>
      <c r="S32" s="24">
        <v>81.96</v>
      </c>
      <c r="T32" s="15">
        <v>30</v>
      </c>
      <c r="U32" s="15">
        <v>28</v>
      </c>
      <c r="V32" s="24">
        <v>81.96</v>
      </c>
      <c r="W32" s="24">
        <v>81.96</v>
      </c>
      <c r="X32" s="24">
        <v>81.96</v>
      </c>
      <c r="Y32" s="15" t="s">
        <v>41</v>
      </c>
      <c r="Z32" s="16" t="s">
        <v>145</v>
      </c>
      <c r="AA32" s="17">
        <v>109223</v>
      </c>
      <c r="AB32" s="17">
        <v>10</v>
      </c>
      <c r="AC32" s="12" t="s">
        <v>42</v>
      </c>
      <c r="AD32" s="18" t="s">
        <v>157</v>
      </c>
      <c r="AE32" s="26">
        <f t="shared" si="13"/>
        <v>81.96</v>
      </c>
      <c r="AF32" s="26">
        <v>49.175999999999995</v>
      </c>
      <c r="AG32" s="26">
        <f t="shared" si="8"/>
        <v>9.2700000000000014</v>
      </c>
      <c r="AH32" s="19">
        <f t="shared" si="9"/>
        <v>0.11310395314787704</v>
      </c>
      <c r="AI32" s="20">
        <f t="shared" si="10"/>
        <v>0.18850658857979508</v>
      </c>
      <c r="AJ32" s="9" t="str">
        <f t="shared" si="11"/>
        <v>10-20%</v>
      </c>
      <c r="AK32" s="9"/>
      <c r="AL32" s="2">
        <v>71</v>
      </c>
      <c r="AM32" s="2"/>
      <c r="AN32" s="4"/>
    </row>
    <row r="33" spans="1:40" x14ac:dyDescent="0.3">
      <c r="A33" s="6" t="s">
        <v>56</v>
      </c>
      <c r="B33" s="9" t="s">
        <v>49</v>
      </c>
      <c r="C33" s="10" t="s">
        <v>104</v>
      </c>
      <c r="D33" s="27" t="s">
        <v>105</v>
      </c>
      <c r="E33" s="12">
        <v>1</v>
      </c>
      <c r="F33" s="12">
        <v>20.5</v>
      </c>
      <c r="G33" s="12">
        <v>0.12</v>
      </c>
      <c r="H33" s="12">
        <v>12.8</v>
      </c>
      <c r="I33" s="12">
        <v>1</v>
      </c>
      <c r="J33" s="14" t="s">
        <v>84</v>
      </c>
      <c r="K33" s="14" t="s">
        <v>106</v>
      </c>
      <c r="L33" s="14" t="s">
        <v>67</v>
      </c>
      <c r="M33" s="14" t="s">
        <v>107</v>
      </c>
      <c r="N33" s="14" t="s">
        <v>44</v>
      </c>
      <c r="O33" s="23">
        <f t="shared" si="12"/>
        <v>11.998499999999998</v>
      </c>
      <c r="P33" s="23">
        <v>10.46</v>
      </c>
      <c r="Q33" s="23"/>
      <c r="R33" s="23">
        <f t="shared" si="7"/>
        <v>22.458500000000001</v>
      </c>
      <c r="S33" s="24">
        <v>79.989999999999995</v>
      </c>
      <c r="T33" s="15">
        <v>17</v>
      </c>
      <c r="U33" s="15">
        <v>17</v>
      </c>
      <c r="V33" s="24">
        <v>79.989999999999995</v>
      </c>
      <c r="W33" s="24">
        <v>101.87</v>
      </c>
      <c r="X33" s="24">
        <v>79.989999999999995</v>
      </c>
      <c r="Y33" s="15" t="s">
        <v>41</v>
      </c>
      <c r="Z33" s="16" t="s">
        <v>145</v>
      </c>
      <c r="AA33" s="17">
        <v>55440</v>
      </c>
      <c r="AB33" s="17">
        <v>65</v>
      </c>
      <c r="AC33" s="12" t="s">
        <v>42</v>
      </c>
      <c r="AD33" s="18" t="s">
        <v>158</v>
      </c>
      <c r="AE33" s="26">
        <f t="shared" si="13"/>
        <v>79.989999999999995</v>
      </c>
      <c r="AF33" s="26">
        <v>50.393699999999995</v>
      </c>
      <c r="AG33" s="26">
        <f t="shared" si="8"/>
        <v>7.1377999999999915</v>
      </c>
      <c r="AH33" s="19">
        <f t="shared" si="9"/>
        <v>8.9233654206775745E-2</v>
      </c>
      <c r="AI33" s="20">
        <f t="shared" si="10"/>
        <v>0.1416407209631361</v>
      </c>
      <c r="AJ33" s="9" t="str">
        <f t="shared" si="11"/>
        <v>00-10% Group</v>
      </c>
      <c r="AK33" s="9"/>
      <c r="AL33" s="2">
        <v>94</v>
      </c>
      <c r="AM33" s="2"/>
      <c r="AN33" s="4"/>
    </row>
    <row r="34" spans="1:40" x14ac:dyDescent="0.3">
      <c r="A34" s="6" t="s">
        <v>56</v>
      </c>
      <c r="B34" s="9" t="s">
        <v>49</v>
      </c>
      <c r="C34" s="10" t="s">
        <v>108</v>
      </c>
      <c r="D34" s="27" t="s">
        <v>109</v>
      </c>
      <c r="E34" s="12">
        <v>1</v>
      </c>
      <c r="F34" s="12">
        <v>12</v>
      </c>
      <c r="G34" s="12">
        <v>2.2000000000000002</v>
      </c>
      <c r="H34" s="12">
        <v>15.1</v>
      </c>
      <c r="I34" s="12">
        <v>1.99</v>
      </c>
      <c r="J34" s="14" t="s">
        <v>110</v>
      </c>
      <c r="K34" s="14" t="s">
        <v>111</v>
      </c>
      <c r="L34" s="14" t="s">
        <v>67</v>
      </c>
      <c r="M34" s="14" t="s">
        <v>112</v>
      </c>
      <c r="N34" s="14" t="s">
        <v>44</v>
      </c>
      <c r="O34" s="23">
        <f t="shared" si="12"/>
        <v>5.6070000000000002</v>
      </c>
      <c r="P34" s="23">
        <v>6.43</v>
      </c>
      <c r="Q34" s="23"/>
      <c r="R34" s="23">
        <f t="shared" si="7"/>
        <v>12.036999999999999</v>
      </c>
      <c r="S34" s="24">
        <v>37.380000000000003</v>
      </c>
      <c r="T34" s="15">
        <v>32</v>
      </c>
      <c r="U34" s="15">
        <v>29</v>
      </c>
      <c r="V34" s="24">
        <v>37.380000000000003</v>
      </c>
      <c r="W34" s="24">
        <v>29.99</v>
      </c>
      <c r="X34" s="24">
        <v>37.380000000000003</v>
      </c>
      <c r="Y34" s="15" t="s">
        <v>38</v>
      </c>
      <c r="Z34" s="16" t="s">
        <v>145</v>
      </c>
      <c r="AA34" s="17">
        <v>250</v>
      </c>
      <c r="AB34" s="17">
        <v>16300</v>
      </c>
      <c r="AC34" s="12" t="s">
        <v>42</v>
      </c>
      <c r="AD34" s="18" t="s">
        <v>159</v>
      </c>
      <c r="AE34" s="26">
        <f t="shared" si="13"/>
        <v>37.380000000000003</v>
      </c>
      <c r="AF34" s="26">
        <v>24.670800000000003</v>
      </c>
      <c r="AG34" s="26">
        <f t="shared" si="8"/>
        <v>0.67219999999999658</v>
      </c>
      <c r="AH34" s="19">
        <f t="shared" si="9"/>
        <v>1.7982878544676204E-2</v>
      </c>
      <c r="AI34" s="20">
        <f t="shared" si="10"/>
        <v>2.7246785673751824E-2</v>
      </c>
      <c r="AJ34" s="9" t="str">
        <f t="shared" si="11"/>
        <v>00-10% Group</v>
      </c>
      <c r="AK34" s="9"/>
      <c r="AL34" s="2">
        <v>147</v>
      </c>
      <c r="AM34" s="2"/>
      <c r="AN34" s="4"/>
    </row>
    <row r="35" spans="1:40" x14ac:dyDescent="0.3">
      <c r="A35" s="6" t="s">
        <v>56</v>
      </c>
      <c r="B35" s="9" t="s">
        <v>49</v>
      </c>
      <c r="C35" s="10" t="s">
        <v>108</v>
      </c>
      <c r="D35" s="27" t="s">
        <v>113</v>
      </c>
      <c r="E35" s="12">
        <v>97</v>
      </c>
      <c r="F35" s="12">
        <v>15</v>
      </c>
      <c r="G35" s="12">
        <v>12</v>
      </c>
      <c r="H35" s="12">
        <v>3</v>
      </c>
      <c r="I35" s="12">
        <v>1.9</v>
      </c>
      <c r="J35" s="14" t="s">
        <v>110</v>
      </c>
      <c r="K35" s="14" t="s">
        <v>114</v>
      </c>
      <c r="L35" s="14" t="s">
        <v>67</v>
      </c>
      <c r="M35" s="14" t="s">
        <v>115</v>
      </c>
      <c r="N35" s="14" t="s">
        <v>45</v>
      </c>
      <c r="O35" s="23">
        <f t="shared" si="12"/>
        <v>7.0934999999999997</v>
      </c>
      <c r="P35" s="23">
        <v>5.79</v>
      </c>
      <c r="Q35" s="23"/>
      <c r="R35" s="23">
        <f t="shared" si="7"/>
        <v>12.8835</v>
      </c>
      <c r="S35" s="24">
        <v>47.29</v>
      </c>
      <c r="T35" s="15">
        <v>13</v>
      </c>
      <c r="U35" s="15">
        <v>12</v>
      </c>
      <c r="V35" s="24"/>
      <c r="W35" s="24">
        <v>46.99</v>
      </c>
      <c r="X35" s="24">
        <v>47.29</v>
      </c>
      <c r="Y35" s="15" t="s">
        <v>38</v>
      </c>
      <c r="Z35" s="16" t="s">
        <v>145</v>
      </c>
      <c r="AA35" s="17">
        <v>131999</v>
      </c>
      <c r="AB35" s="17">
        <v>39</v>
      </c>
      <c r="AC35" s="12" t="s">
        <v>42</v>
      </c>
      <c r="AD35" s="18" t="s">
        <v>160</v>
      </c>
      <c r="AE35" s="26">
        <f t="shared" si="13"/>
        <v>47.29</v>
      </c>
      <c r="AF35" s="26">
        <v>32.630099999999999</v>
      </c>
      <c r="AG35" s="26">
        <f t="shared" si="8"/>
        <v>1.7764000000000015</v>
      </c>
      <c r="AH35" s="19">
        <f t="shared" si="9"/>
        <v>3.756396701205332E-2</v>
      </c>
      <c r="AI35" s="20">
        <f t="shared" si="10"/>
        <v>5.4440531901526555E-2</v>
      </c>
      <c r="AJ35" s="9" t="str">
        <f t="shared" si="11"/>
        <v>00-10% Group</v>
      </c>
      <c r="AK35" s="9" t="s">
        <v>40</v>
      </c>
      <c r="AL35" s="2">
        <v>100</v>
      </c>
      <c r="AM35" s="2"/>
      <c r="AN35" s="4"/>
    </row>
    <row r="36" spans="1:40" x14ac:dyDescent="0.3">
      <c r="A36" s="6" t="s">
        <v>56</v>
      </c>
      <c r="B36" s="9" t="s">
        <v>49</v>
      </c>
      <c r="C36" s="10" t="s">
        <v>116</v>
      </c>
      <c r="D36" s="27" t="s">
        <v>117</v>
      </c>
      <c r="E36" s="12">
        <v>1</v>
      </c>
      <c r="F36" s="12">
        <v>1</v>
      </c>
      <c r="G36" s="12">
        <v>5.25</v>
      </c>
      <c r="H36" s="12">
        <v>5.25</v>
      </c>
      <c r="I36" s="12">
        <v>0.4</v>
      </c>
      <c r="J36" s="14" t="s">
        <v>118</v>
      </c>
      <c r="K36" s="14" t="s">
        <v>119</v>
      </c>
      <c r="L36" s="14" t="s">
        <v>67</v>
      </c>
      <c r="M36" s="14" t="s">
        <v>120</v>
      </c>
      <c r="N36" s="14" t="s">
        <v>47</v>
      </c>
      <c r="O36" s="23">
        <f t="shared" si="12"/>
        <v>1.9484999999999999</v>
      </c>
      <c r="P36" s="23">
        <v>3.77</v>
      </c>
      <c r="Q36" s="23"/>
      <c r="R36" s="23">
        <f t="shared" si="7"/>
        <v>5.7184999999999997</v>
      </c>
      <c r="S36" s="24">
        <v>12.99</v>
      </c>
      <c r="T36" s="15">
        <v>47</v>
      </c>
      <c r="U36" s="15">
        <v>35</v>
      </c>
      <c r="V36" s="24">
        <v>16.09</v>
      </c>
      <c r="W36" s="24">
        <v>4.3499999999999996</v>
      </c>
      <c r="X36" s="24">
        <v>12.99</v>
      </c>
      <c r="Y36" s="15" t="s">
        <v>38</v>
      </c>
      <c r="Z36" s="16" t="s">
        <v>145</v>
      </c>
      <c r="AA36" s="17">
        <v>53984</v>
      </c>
      <c r="AB36" s="17">
        <v>39</v>
      </c>
      <c r="AC36" s="12" t="s">
        <v>42</v>
      </c>
      <c r="AD36" s="18" t="s">
        <v>161</v>
      </c>
      <c r="AE36" s="26">
        <f t="shared" si="13"/>
        <v>12.99</v>
      </c>
      <c r="AF36" s="26">
        <v>9.3528000000000002</v>
      </c>
      <c r="AG36" s="26">
        <f t="shared" si="8"/>
        <v>-2.081300000000001</v>
      </c>
      <c r="AH36" s="19">
        <f t="shared" si="9"/>
        <v>-0.16022324865280993</v>
      </c>
      <c r="AI36" s="20">
        <f t="shared" si="10"/>
        <v>-0.22253228979556935</v>
      </c>
      <c r="AJ36" s="9" t="str">
        <f t="shared" si="11"/>
        <v>&lt;00    Group</v>
      </c>
      <c r="AK36" s="9"/>
      <c r="AL36" s="2">
        <v>999</v>
      </c>
      <c r="AM36" s="2"/>
      <c r="AN36" s="4"/>
    </row>
    <row r="37" spans="1:40" x14ac:dyDescent="0.3">
      <c r="A37" s="6" t="s">
        <v>121</v>
      </c>
      <c r="B37" s="9" t="s">
        <v>49</v>
      </c>
      <c r="C37" s="10" t="s">
        <v>122</v>
      </c>
      <c r="D37" s="27" t="s">
        <v>123</v>
      </c>
      <c r="E37" s="12">
        <v>1</v>
      </c>
      <c r="F37" s="12">
        <v>0.75</v>
      </c>
      <c r="G37" s="12">
        <v>9.25</v>
      </c>
      <c r="H37" s="12">
        <v>12</v>
      </c>
      <c r="I37" s="12">
        <v>1.1499999999999999</v>
      </c>
      <c r="J37" s="14" t="s">
        <v>110</v>
      </c>
      <c r="K37" s="14" t="s">
        <v>124</v>
      </c>
      <c r="L37" s="14" t="s">
        <v>125</v>
      </c>
      <c r="M37" s="14" t="s">
        <v>126</v>
      </c>
      <c r="N37" s="14" t="s">
        <v>44</v>
      </c>
      <c r="O37" s="23">
        <f t="shared" si="12"/>
        <v>2.403</v>
      </c>
      <c r="P37" s="23">
        <v>6.43</v>
      </c>
      <c r="Q37" s="23"/>
      <c r="R37" s="23">
        <f t="shared" si="7"/>
        <v>8.8330000000000002</v>
      </c>
      <c r="S37" s="24">
        <v>16.02</v>
      </c>
      <c r="T37" s="15">
        <v>29</v>
      </c>
      <c r="U37" s="15">
        <v>28</v>
      </c>
      <c r="V37" s="24">
        <v>16.02</v>
      </c>
      <c r="W37" s="24">
        <v>22.46</v>
      </c>
      <c r="X37" s="24">
        <v>16.02</v>
      </c>
      <c r="Y37" s="15" t="s">
        <v>41</v>
      </c>
      <c r="Z37" s="16" t="s">
        <v>145</v>
      </c>
      <c r="AA37" s="17">
        <v>42712</v>
      </c>
      <c r="AB37" s="17">
        <v>39</v>
      </c>
      <c r="AC37" s="12" t="s">
        <v>42</v>
      </c>
      <c r="AD37" s="18" t="s">
        <v>162</v>
      </c>
      <c r="AE37" s="26">
        <f t="shared" si="13"/>
        <v>16.02</v>
      </c>
      <c r="AF37" s="26">
        <v>12.015000000000001</v>
      </c>
      <c r="AG37" s="26">
        <f t="shared" si="8"/>
        <v>-4.8280000000000012</v>
      </c>
      <c r="AH37" s="19">
        <f t="shared" si="9"/>
        <v>-0.30137328339575536</v>
      </c>
      <c r="AI37" s="20">
        <f t="shared" si="10"/>
        <v>-0.40183104452767382</v>
      </c>
      <c r="AJ37" s="9" t="str">
        <f t="shared" si="11"/>
        <v>&lt;00    Group</v>
      </c>
      <c r="AK37" s="9"/>
      <c r="AL37" s="2">
        <v>150</v>
      </c>
      <c r="AM37" s="2"/>
      <c r="AN37" s="4"/>
    </row>
    <row r="38" spans="1:40" x14ac:dyDescent="0.3">
      <c r="A38" s="6" t="s">
        <v>127</v>
      </c>
      <c r="B38" s="9" t="s">
        <v>49</v>
      </c>
      <c r="C38" s="10">
        <v>887037400481</v>
      </c>
      <c r="D38" s="27" t="s">
        <v>128</v>
      </c>
      <c r="E38" s="12">
        <v>1</v>
      </c>
      <c r="F38" s="12">
        <v>3</v>
      </c>
      <c r="G38" s="12">
        <v>8</v>
      </c>
      <c r="H38" s="12">
        <v>5</v>
      </c>
      <c r="I38" s="12">
        <v>0.79</v>
      </c>
      <c r="J38" s="14" t="s">
        <v>65</v>
      </c>
      <c r="K38" s="14" t="s">
        <v>129</v>
      </c>
      <c r="L38" s="14" t="s">
        <v>130</v>
      </c>
      <c r="M38" s="14" t="s">
        <v>131</v>
      </c>
      <c r="N38" s="14" t="s">
        <v>47</v>
      </c>
      <c r="O38" s="23">
        <f t="shared" si="12"/>
        <v>3.7845</v>
      </c>
      <c r="P38" s="23">
        <v>5.14</v>
      </c>
      <c r="Q38" s="23"/>
      <c r="R38" s="23">
        <f t="shared" si="7"/>
        <v>8.9245000000000001</v>
      </c>
      <c r="S38" s="24">
        <v>25.23</v>
      </c>
      <c r="T38" s="15">
        <v>28</v>
      </c>
      <c r="U38" s="15">
        <v>27</v>
      </c>
      <c r="V38" s="24">
        <v>19.98</v>
      </c>
      <c r="W38" s="24">
        <v>25.23</v>
      </c>
      <c r="X38" s="24">
        <v>25.23</v>
      </c>
      <c r="Y38" s="15" t="s">
        <v>41</v>
      </c>
      <c r="Z38" s="16" t="s">
        <v>145</v>
      </c>
      <c r="AA38" s="17">
        <v>8038</v>
      </c>
      <c r="AB38" s="17">
        <v>154</v>
      </c>
      <c r="AC38" s="12" t="s">
        <v>42</v>
      </c>
      <c r="AD38" s="18" t="s">
        <v>163</v>
      </c>
      <c r="AE38" s="26">
        <f t="shared" si="13"/>
        <v>25.23</v>
      </c>
      <c r="AF38" s="26">
        <v>19.679400000000001</v>
      </c>
      <c r="AG38" s="26">
        <f t="shared" si="8"/>
        <v>-3.3739000000000017</v>
      </c>
      <c r="AH38" s="19">
        <f t="shared" si="9"/>
        <v>-0.13372572334522401</v>
      </c>
      <c r="AI38" s="20">
        <f t="shared" si="10"/>
        <v>-0.17144323505797948</v>
      </c>
      <c r="AJ38" s="9" t="str">
        <f t="shared" si="11"/>
        <v>&lt;00    Group</v>
      </c>
      <c r="AK38" s="9"/>
      <c r="AL38" s="2">
        <v>505</v>
      </c>
      <c r="AM38" s="2"/>
      <c r="AN38" s="4"/>
    </row>
    <row r="39" spans="1:40" x14ac:dyDescent="0.3">
      <c r="A39" s="6" t="s">
        <v>127</v>
      </c>
      <c r="B39" s="9" t="s">
        <v>49</v>
      </c>
      <c r="C39" s="10">
        <v>887037400481</v>
      </c>
      <c r="D39" s="27" t="s">
        <v>132</v>
      </c>
      <c r="E39" s="12">
        <v>1</v>
      </c>
      <c r="F39" s="12">
        <v>1.2</v>
      </c>
      <c r="G39" s="12"/>
      <c r="H39" s="12">
        <v>2</v>
      </c>
      <c r="I39" s="12">
        <v>0.79</v>
      </c>
      <c r="J39" s="14" t="s">
        <v>65</v>
      </c>
      <c r="K39" s="14" t="s">
        <v>133</v>
      </c>
      <c r="L39" s="14" t="s">
        <v>130</v>
      </c>
      <c r="M39" s="14" t="s">
        <v>131</v>
      </c>
      <c r="N39" s="14" t="s">
        <v>134</v>
      </c>
      <c r="O39" s="23">
        <f t="shared" si="12"/>
        <v>4.9485000000000001</v>
      </c>
      <c r="P39" s="23">
        <v>4.5199999999999996</v>
      </c>
      <c r="Q39" s="23"/>
      <c r="R39" s="23">
        <f t="shared" si="7"/>
        <v>9.4684999999999988</v>
      </c>
      <c r="S39" s="24">
        <v>32.99</v>
      </c>
      <c r="T39" s="15">
        <v>14</v>
      </c>
      <c r="U39" s="15">
        <v>12</v>
      </c>
      <c r="V39" s="24">
        <v>126.84</v>
      </c>
      <c r="W39" s="24">
        <v>31.99</v>
      </c>
      <c r="X39" s="24">
        <v>32.99</v>
      </c>
      <c r="Y39" s="15" t="s">
        <v>38</v>
      </c>
      <c r="Z39" s="16" t="s">
        <v>145</v>
      </c>
      <c r="AA39" s="17">
        <v>37751</v>
      </c>
      <c r="AB39" s="17">
        <v>34</v>
      </c>
      <c r="AC39" s="12" t="s">
        <v>42</v>
      </c>
      <c r="AD39" s="18" t="s">
        <v>164</v>
      </c>
      <c r="AE39" s="26">
        <f t="shared" si="13"/>
        <v>32.99</v>
      </c>
      <c r="AF39" s="26">
        <v>26.721900000000005</v>
      </c>
      <c r="AG39" s="26">
        <f t="shared" si="8"/>
        <v>-3.2004000000000055</v>
      </c>
      <c r="AH39" s="19">
        <f t="shared" si="9"/>
        <v>-9.7011215519854657E-2</v>
      </c>
      <c r="AI39" s="20">
        <f t="shared" si="10"/>
        <v>-0.1197669327405613</v>
      </c>
      <c r="AJ39" s="9" t="str">
        <f t="shared" si="11"/>
        <v>&lt;00    Group</v>
      </c>
      <c r="AK39" s="9" t="s">
        <v>40</v>
      </c>
      <c r="AL39" s="2">
        <v>19</v>
      </c>
      <c r="AM39" s="2"/>
      <c r="AN39" s="4"/>
    </row>
    <row r="40" spans="1:40" x14ac:dyDescent="0.3">
      <c r="A40" s="6" t="s">
        <v>135</v>
      </c>
      <c r="B40" s="9" t="s">
        <v>49</v>
      </c>
      <c r="C40" s="10" t="s">
        <v>136</v>
      </c>
      <c r="D40" s="27" t="s">
        <v>137</v>
      </c>
      <c r="E40" s="12">
        <v>1</v>
      </c>
      <c r="F40" s="12">
        <v>5.98</v>
      </c>
      <c r="G40" s="12">
        <v>8.66</v>
      </c>
      <c r="H40" s="12">
        <v>2.2400000000000002</v>
      </c>
      <c r="I40" s="12">
        <v>0.18</v>
      </c>
      <c r="J40" s="14" t="s">
        <v>138</v>
      </c>
      <c r="K40" s="14" t="s">
        <v>139</v>
      </c>
      <c r="L40" s="14" t="s">
        <v>61</v>
      </c>
      <c r="M40" s="14" t="s">
        <v>140</v>
      </c>
      <c r="N40" s="14" t="s">
        <v>44</v>
      </c>
      <c r="O40" s="23">
        <f t="shared" si="12"/>
        <v>9.2909999999999986</v>
      </c>
      <c r="P40" s="23">
        <v>3.77</v>
      </c>
      <c r="Q40" s="23"/>
      <c r="R40" s="23">
        <f t="shared" si="7"/>
        <v>13.060999999999998</v>
      </c>
      <c r="S40" s="24">
        <v>61.94</v>
      </c>
      <c r="T40" s="15">
        <v>15</v>
      </c>
      <c r="U40" s="15">
        <v>15</v>
      </c>
      <c r="V40" s="24">
        <v>61.94</v>
      </c>
      <c r="W40" s="24">
        <v>67.89</v>
      </c>
      <c r="X40" s="24">
        <v>61.94</v>
      </c>
      <c r="Y40" s="15" t="s">
        <v>41</v>
      </c>
      <c r="Z40" s="16" t="s">
        <v>147</v>
      </c>
      <c r="AA40" s="17">
        <v>1388169</v>
      </c>
      <c r="AB40" s="17">
        <v>1</v>
      </c>
      <c r="AC40" s="12" t="s">
        <v>42</v>
      </c>
      <c r="AD40" s="18" t="s">
        <v>165</v>
      </c>
      <c r="AE40" s="26">
        <f t="shared" si="13"/>
        <v>61.94</v>
      </c>
      <c r="AF40" s="26">
        <v>52.029599999999995</v>
      </c>
      <c r="AG40" s="26">
        <f t="shared" si="8"/>
        <v>-3.1506000000000012</v>
      </c>
      <c r="AH40" s="19">
        <f t="shared" si="9"/>
        <v>-5.0865353567969021E-2</v>
      </c>
      <c r="AI40" s="20">
        <f t="shared" si="10"/>
        <v>-6.0553992342820266E-2</v>
      </c>
      <c r="AJ40" s="9" t="str">
        <f t="shared" si="11"/>
        <v>&lt;00    Group</v>
      </c>
      <c r="AK40" s="9"/>
      <c r="AL40" s="2">
        <v>540</v>
      </c>
      <c r="AM40" s="2"/>
      <c r="AN40" s="4"/>
    </row>
    <row r="41" spans="1:40" x14ac:dyDescent="0.3">
      <c r="A41" s="6" t="s">
        <v>135</v>
      </c>
      <c r="B41" s="9" t="s">
        <v>49</v>
      </c>
      <c r="C41" s="10">
        <v>845282075090</v>
      </c>
      <c r="D41" s="27" t="s">
        <v>141</v>
      </c>
      <c r="E41" s="12">
        <v>1</v>
      </c>
      <c r="F41" s="12">
        <v>0.9</v>
      </c>
      <c r="G41" s="12">
        <v>2.2000000000000002</v>
      </c>
      <c r="H41" s="12">
        <v>8.1999999999999993</v>
      </c>
      <c r="I41" s="12">
        <v>1</v>
      </c>
      <c r="J41" s="14" t="s">
        <v>142</v>
      </c>
      <c r="K41" s="14" t="s">
        <v>143</v>
      </c>
      <c r="L41" s="14" t="s">
        <v>130</v>
      </c>
      <c r="M41" s="14" t="s">
        <v>144</v>
      </c>
      <c r="N41" s="14" t="s">
        <v>47</v>
      </c>
      <c r="O41" s="23">
        <f t="shared" si="12"/>
        <v>13.498499999999998</v>
      </c>
      <c r="P41" s="23">
        <v>3.88</v>
      </c>
      <c r="Q41" s="23"/>
      <c r="R41" s="23">
        <f t="shared" si="7"/>
        <v>17.378499999999999</v>
      </c>
      <c r="S41" s="24">
        <v>89.99</v>
      </c>
      <c r="T41" s="15">
        <v>4</v>
      </c>
      <c r="U41" s="15">
        <v>4</v>
      </c>
      <c r="V41" s="24"/>
      <c r="W41" s="24">
        <v>89.99</v>
      </c>
      <c r="X41" s="24">
        <v>89.99</v>
      </c>
      <c r="Y41" s="15" t="s">
        <v>38</v>
      </c>
      <c r="Z41" s="16" t="s">
        <v>145</v>
      </c>
      <c r="AA41" s="17">
        <v>31876</v>
      </c>
      <c r="AB41" s="17">
        <v>39</v>
      </c>
      <c r="AC41" s="12" t="s">
        <v>42</v>
      </c>
      <c r="AD41" s="18" t="s">
        <v>166</v>
      </c>
      <c r="AE41" s="26">
        <f t="shared" si="13"/>
        <v>89.99</v>
      </c>
      <c r="AF41" s="26">
        <v>78.291299999999907</v>
      </c>
      <c r="AG41" s="26">
        <f t="shared" si="8"/>
        <v>-5.6797999999999194</v>
      </c>
      <c r="AH41" s="19">
        <f t="shared" si="9"/>
        <v>-6.311590176686209E-2</v>
      </c>
      <c r="AI41" s="20">
        <f t="shared" si="10"/>
        <v>-7.254701352512892E-2</v>
      </c>
      <c r="AJ41" s="9" t="str">
        <f t="shared" si="11"/>
        <v>&lt;00    Group</v>
      </c>
      <c r="AK41" s="9" t="s">
        <v>40</v>
      </c>
      <c r="AL41" s="2">
        <v>255</v>
      </c>
      <c r="AM41" s="2"/>
      <c r="AN41" s="4"/>
    </row>
    <row r="42" spans="1:40" x14ac:dyDescent="0.3">
      <c r="A42" s="6" t="s">
        <v>48</v>
      </c>
      <c r="B42" s="9" t="s">
        <v>49</v>
      </c>
      <c r="C42" s="10" t="s">
        <v>50</v>
      </c>
      <c r="D42" s="27" t="s">
        <v>51</v>
      </c>
      <c r="E42" s="12">
        <v>1</v>
      </c>
      <c r="F42" s="12">
        <v>5.5</v>
      </c>
      <c r="G42" s="12">
        <v>7.5</v>
      </c>
      <c r="H42" s="12">
        <v>2</v>
      </c>
      <c r="I42" s="12">
        <v>0.66</v>
      </c>
      <c r="J42" s="14" t="s">
        <v>52</v>
      </c>
      <c r="K42" s="14" t="s">
        <v>53</v>
      </c>
      <c r="L42" s="14" t="s">
        <v>54</v>
      </c>
      <c r="M42" s="14" t="s">
        <v>55</v>
      </c>
      <c r="N42" s="14" t="s">
        <v>45</v>
      </c>
      <c r="O42" s="23">
        <f>0.15*X42</f>
        <v>3.5849999999999995</v>
      </c>
      <c r="P42" s="23">
        <v>3.77</v>
      </c>
      <c r="Q42" s="23"/>
      <c r="R42" s="23">
        <f t="shared" si="7"/>
        <v>7.3549999999999995</v>
      </c>
      <c r="S42" s="24">
        <v>23.9</v>
      </c>
      <c r="T42" s="15">
        <v>22</v>
      </c>
      <c r="U42" s="15">
        <v>21</v>
      </c>
      <c r="V42" s="24">
        <v>23.9</v>
      </c>
      <c r="W42" s="24">
        <v>24</v>
      </c>
      <c r="X42" s="24">
        <v>23.9</v>
      </c>
      <c r="Y42" s="15" t="s">
        <v>41</v>
      </c>
      <c r="Z42" s="16" t="s">
        <v>145</v>
      </c>
      <c r="AA42" s="17">
        <v>57055</v>
      </c>
      <c r="AB42" s="17">
        <v>39</v>
      </c>
      <c r="AC42" s="12" t="s">
        <v>42</v>
      </c>
      <c r="AD42" s="18" t="s">
        <v>146</v>
      </c>
      <c r="AE42" s="26">
        <f>X42</f>
        <v>23.9</v>
      </c>
      <c r="AF42" s="26">
        <v>7.169999999999999</v>
      </c>
      <c r="AG42" s="26">
        <f t="shared" si="8"/>
        <v>9.375</v>
      </c>
      <c r="AH42" s="19">
        <f t="shared" si="9"/>
        <v>0.39225941422594146</v>
      </c>
      <c r="AI42" s="20">
        <f t="shared" si="10"/>
        <v>1.3075313807531384</v>
      </c>
      <c r="AJ42" s="9" t="str">
        <f t="shared" si="11"/>
        <v>20%+ Group</v>
      </c>
      <c r="AK42" s="9"/>
      <c r="AL42" s="2">
        <v>378</v>
      </c>
      <c r="AM42" s="2"/>
      <c r="AN42" s="4"/>
    </row>
    <row r="43" spans="1:40" x14ac:dyDescent="0.3">
      <c r="A43" s="6" t="s">
        <v>56</v>
      </c>
      <c r="B43" s="9" t="s">
        <v>49</v>
      </c>
      <c r="C43" s="10" t="s">
        <v>57</v>
      </c>
      <c r="D43" s="27" t="s">
        <v>58</v>
      </c>
      <c r="E43" s="12">
        <v>1</v>
      </c>
      <c r="F43" s="12">
        <v>1.73</v>
      </c>
      <c r="G43" s="12">
        <v>5.12</v>
      </c>
      <c r="H43" s="12">
        <v>8.66</v>
      </c>
      <c r="I43" s="12">
        <v>2.4300000000000002</v>
      </c>
      <c r="J43" s="14" t="s">
        <v>59</v>
      </c>
      <c r="K43" s="14" t="s">
        <v>60</v>
      </c>
      <c r="L43" s="14" t="s">
        <v>61</v>
      </c>
      <c r="M43" s="14" t="s">
        <v>62</v>
      </c>
      <c r="N43" s="14" t="s">
        <v>44</v>
      </c>
      <c r="O43" s="23">
        <f t="shared" ref="O43:O61" si="14">0.15*X43</f>
        <v>25.5</v>
      </c>
      <c r="P43" s="23">
        <v>5.79</v>
      </c>
      <c r="Q43" s="23"/>
      <c r="R43" s="23">
        <f t="shared" si="7"/>
        <v>31.29</v>
      </c>
      <c r="S43" s="24">
        <v>170</v>
      </c>
      <c r="T43" s="15">
        <v>28</v>
      </c>
      <c r="U43" s="15">
        <v>26</v>
      </c>
      <c r="V43" s="24">
        <v>201.99</v>
      </c>
      <c r="W43" s="24">
        <v>179.99</v>
      </c>
      <c r="X43" s="24">
        <v>170</v>
      </c>
      <c r="Y43" s="15" t="s">
        <v>38</v>
      </c>
      <c r="Z43" s="16" t="s">
        <v>147</v>
      </c>
      <c r="AA43" s="17">
        <v>215686</v>
      </c>
      <c r="AB43" s="17">
        <v>17</v>
      </c>
      <c r="AC43" s="12" t="s">
        <v>42</v>
      </c>
      <c r="AD43" s="18" t="s">
        <v>148</v>
      </c>
      <c r="AE43" s="26">
        <f t="shared" ref="AE43:AE61" si="15">X43</f>
        <v>170</v>
      </c>
      <c r="AF43" s="26">
        <v>56.1</v>
      </c>
      <c r="AG43" s="26">
        <f t="shared" si="8"/>
        <v>82.61</v>
      </c>
      <c r="AH43" s="19">
        <f t="shared" si="9"/>
        <v>0.48594117647058821</v>
      </c>
      <c r="AI43" s="20">
        <f t="shared" si="10"/>
        <v>1.472549019607843</v>
      </c>
      <c r="AJ43" s="9" t="str">
        <f t="shared" si="11"/>
        <v>20%+ Group</v>
      </c>
      <c r="AK43" s="9"/>
      <c r="AL43" s="2">
        <v>999</v>
      </c>
      <c r="AM43" s="2"/>
      <c r="AN43" s="4"/>
    </row>
    <row r="44" spans="1:40" x14ac:dyDescent="0.3">
      <c r="A44" s="6" t="s">
        <v>56</v>
      </c>
      <c r="B44" s="9" t="s">
        <v>49</v>
      </c>
      <c r="C44" s="10" t="s">
        <v>63</v>
      </c>
      <c r="D44" s="27" t="s">
        <v>64</v>
      </c>
      <c r="E44" s="12">
        <v>1</v>
      </c>
      <c r="F44" s="12">
        <v>1</v>
      </c>
      <c r="G44" s="12">
        <v>4.88</v>
      </c>
      <c r="H44" s="12">
        <v>2.25</v>
      </c>
      <c r="I44" s="12">
        <v>0.97</v>
      </c>
      <c r="J44" s="14" t="s">
        <v>65</v>
      </c>
      <c r="K44" s="14" t="s">
        <v>66</v>
      </c>
      <c r="L44" s="14" t="s">
        <v>67</v>
      </c>
      <c r="M44" s="14" t="s">
        <v>68</v>
      </c>
      <c r="N44" s="14" t="s">
        <v>44</v>
      </c>
      <c r="O44" s="23">
        <f t="shared" si="14"/>
        <v>7.4924999999999997</v>
      </c>
      <c r="P44" s="23">
        <v>5.14</v>
      </c>
      <c r="Q44" s="23"/>
      <c r="R44" s="23">
        <f t="shared" si="7"/>
        <v>12.6325</v>
      </c>
      <c r="S44" s="24">
        <v>49.95</v>
      </c>
      <c r="T44" s="15">
        <v>24</v>
      </c>
      <c r="U44" s="15">
        <v>20</v>
      </c>
      <c r="V44" s="24">
        <v>59.99</v>
      </c>
      <c r="W44" s="24">
        <v>49.95</v>
      </c>
      <c r="X44" s="24">
        <v>49.95</v>
      </c>
      <c r="Y44" s="15" t="s">
        <v>38</v>
      </c>
      <c r="Z44" s="16" t="s">
        <v>145</v>
      </c>
      <c r="AA44" s="17">
        <v>47810</v>
      </c>
      <c r="AB44" s="17">
        <v>68</v>
      </c>
      <c r="AC44" s="12" t="s">
        <v>42</v>
      </c>
      <c r="AD44" s="18" t="s">
        <v>149</v>
      </c>
      <c r="AE44" s="26">
        <f t="shared" si="15"/>
        <v>49.95</v>
      </c>
      <c r="AF44" s="26">
        <v>17.981999999999999</v>
      </c>
      <c r="AG44" s="26">
        <f t="shared" si="8"/>
        <v>19.335500000000003</v>
      </c>
      <c r="AH44" s="19">
        <f t="shared" si="9"/>
        <v>0.38709709709709716</v>
      </c>
      <c r="AI44" s="20">
        <f t="shared" si="10"/>
        <v>1.0752697141586032</v>
      </c>
      <c r="AJ44" s="9" t="str">
        <f t="shared" si="11"/>
        <v>20%+ Group</v>
      </c>
      <c r="AK44" s="9"/>
      <c r="AL44" s="2">
        <v>426</v>
      </c>
      <c r="AM44" s="2"/>
      <c r="AN44" s="4"/>
    </row>
    <row r="45" spans="1:40" x14ac:dyDescent="0.3">
      <c r="A45" s="6" t="s">
        <v>56</v>
      </c>
      <c r="B45" s="9" t="s">
        <v>49</v>
      </c>
      <c r="C45" s="10" t="s">
        <v>69</v>
      </c>
      <c r="D45" s="27" t="s">
        <v>70</v>
      </c>
      <c r="E45" s="12">
        <v>1</v>
      </c>
      <c r="F45" s="12">
        <v>0.1</v>
      </c>
      <c r="G45" s="12">
        <v>10.88</v>
      </c>
      <c r="H45" s="12">
        <v>6.11</v>
      </c>
      <c r="I45" s="12">
        <v>0.28999999999999998</v>
      </c>
      <c r="J45" s="14" t="s">
        <v>46</v>
      </c>
      <c r="K45" s="14" t="s">
        <v>71</v>
      </c>
      <c r="L45" s="14" t="s">
        <v>67</v>
      </c>
      <c r="M45" s="14" t="s">
        <v>72</v>
      </c>
      <c r="N45" s="14" t="s">
        <v>47</v>
      </c>
      <c r="O45" s="23">
        <f t="shared" si="14"/>
        <v>4.6559999999999997</v>
      </c>
      <c r="P45" s="23">
        <v>3.07</v>
      </c>
      <c r="Q45" s="23"/>
      <c r="R45" s="23">
        <f t="shared" si="7"/>
        <v>7.7259999999999991</v>
      </c>
      <c r="S45" s="24">
        <v>31.04</v>
      </c>
      <c r="T45" s="15">
        <v>21</v>
      </c>
      <c r="U45" s="15">
        <v>19</v>
      </c>
      <c r="V45" s="24">
        <v>31.04</v>
      </c>
      <c r="W45" s="24">
        <v>18</v>
      </c>
      <c r="X45" s="24">
        <v>31.04</v>
      </c>
      <c r="Y45" s="15" t="s">
        <v>38</v>
      </c>
      <c r="Z45" s="16" t="s">
        <v>145</v>
      </c>
      <c r="AA45" s="17">
        <v>98500</v>
      </c>
      <c r="AB45" s="17">
        <v>39</v>
      </c>
      <c r="AC45" s="12" t="s">
        <v>42</v>
      </c>
      <c r="AD45" s="18" t="s">
        <v>150</v>
      </c>
      <c r="AE45" s="26">
        <f t="shared" si="15"/>
        <v>31.04</v>
      </c>
      <c r="AF45" s="26">
        <v>12.105600000000001</v>
      </c>
      <c r="AG45" s="26">
        <f t="shared" si="8"/>
        <v>11.208399999999999</v>
      </c>
      <c r="AH45" s="19">
        <f t="shared" si="9"/>
        <v>0.36109536082474225</v>
      </c>
      <c r="AI45" s="20">
        <f t="shared" si="10"/>
        <v>0.92588554057626216</v>
      </c>
      <c r="AJ45" s="9" t="str">
        <f t="shared" si="11"/>
        <v>20%+ Group</v>
      </c>
      <c r="AK45" s="9"/>
      <c r="AL45" s="2">
        <v>999</v>
      </c>
      <c r="AM45" s="2"/>
      <c r="AN45" s="4"/>
    </row>
    <row r="46" spans="1:40" x14ac:dyDescent="0.3">
      <c r="A46" s="6" t="s">
        <v>56</v>
      </c>
      <c r="B46" s="9" t="s">
        <v>49</v>
      </c>
      <c r="C46" s="10" t="s">
        <v>73</v>
      </c>
      <c r="D46" s="27" t="s">
        <v>74</v>
      </c>
      <c r="E46" s="12">
        <v>1</v>
      </c>
      <c r="F46" s="12">
        <v>0.1</v>
      </c>
      <c r="G46" s="12">
        <v>6.5</v>
      </c>
      <c r="H46" s="12">
        <v>11.5</v>
      </c>
      <c r="I46" s="12">
        <v>0.3</v>
      </c>
      <c r="J46" s="14" t="s">
        <v>75</v>
      </c>
      <c r="K46" s="14" t="s">
        <v>76</v>
      </c>
      <c r="L46" s="14" t="s">
        <v>67</v>
      </c>
      <c r="M46" s="14" t="s">
        <v>77</v>
      </c>
      <c r="N46" s="14" t="s">
        <v>47</v>
      </c>
      <c r="O46" s="23">
        <f t="shared" si="14"/>
        <v>5.0954999999999995</v>
      </c>
      <c r="P46" s="23">
        <v>2.92</v>
      </c>
      <c r="Q46" s="23"/>
      <c r="R46" s="23">
        <f t="shared" si="7"/>
        <v>8.0154999999999994</v>
      </c>
      <c r="S46" s="24">
        <v>33.97</v>
      </c>
      <c r="T46" s="15">
        <v>27</v>
      </c>
      <c r="U46" s="15">
        <v>26</v>
      </c>
      <c r="V46" s="24"/>
      <c r="W46" s="24">
        <v>33.97</v>
      </c>
      <c r="X46" s="24">
        <v>33.97</v>
      </c>
      <c r="Y46" s="15" t="s">
        <v>38</v>
      </c>
      <c r="Z46" s="16" t="s">
        <v>145</v>
      </c>
      <c r="AA46" s="17">
        <v>98686</v>
      </c>
      <c r="AB46" s="17">
        <v>39</v>
      </c>
      <c r="AC46" s="12" t="s">
        <v>42</v>
      </c>
      <c r="AD46" s="18" t="s">
        <v>151</v>
      </c>
      <c r="AE46" s="26">
        <f t="shared" si="15"/>
        <v>33.97</v>
      </c>
      <c r="AF46" s="26">
        <v>14.267399999999999</v>
      </c>
      <c r="AG46" s="26">
        <f t="shared" si="8"/>
        <v>11.687099999999999</v>
      </c>
      <c r="AH46" s="19">
        <f t="shared" si="9"/>
        <v>0.34404180158963793</v>
      </c>
      <c r="AI46" s="20">
        <f t="shared" si="10"/>
        <v>0.81914714664199506</v>
      </c>
      <c r="AJ46" s="9" t="str">
        <f t="shared" si="11"/>
        <v>20%+ Group</v>
      </c>
      <c r="AK46" s="9"/>
      <c r="AL46" s="2">
        <v>16</v>
      </c>
      <c r="AM46" s="2"/>
      <c r="AN46" s="4"/>
    </row>
    <row r="47" spans="1:40" x14ac:dyDescent="0.3">
      <c r="A47" s="6" t="s">
        <v>56</v>
      </c>
      <c r="B47" s="9" t="s">
        <v>49</v>
      </c>
      <c r="C47" s="10" t="s">
        <v>78</v>
      </c>
      <c r="D47" s="27" t="s">
        <v>79</v>
      </c>
      <c r="E47" s="12">
        <v>1</v>
      </c>
      <c r="F47" s="12">
        <v>0.1</v>
      </c>
      <c r="G47" s="12">
        <v>7.06</v>
      </c>
      <c r="H47" s="12">
        <v>11.25</v>
      </c>
      <c r="I47" s="12">
        <v>0.3</v>
      </c>
      <c r="J47" s="14" t="s">
        <v>75</v>
      </c>
      <c r="K47" s="14" t="s">
        <v>80</v>
      </c>
      <c r="L47" s="14" t="s">
        <v>67</v>
      </c>
      <c r="M47" s="14" t="s">
        <v>81</v>
      </c>
      <c r="N47" s="14" t="s">
        <v>44</v>
      </c>
      <c r="O47" s="23">
        <f t="shared" si="14"/>
        <v>4.7969999999999997</v>
      </c>
      <c r="P47" s="23">
        <v>3.07</v>
      </c>
      <c r="Q47" s="23"/>
      <c r="R47" s="23">
        <f t="shared" si="7"/>
        <v>7.8669999999999991</v>
      </c>
      <c r="S47" s="24">
        <v>31.98</v>
      </c>
      <c r="T47" s="15">
        <v>8</v>
      </c>
      <c r="U47" s="15">
        <v>8</v>
      </c>
      <c r="V47" s="24"/>
      <c r="W47" s="24">
        <v>43.73</v>
      </c>
      <c r="X47" s="24">
        <v>31.98</v>
      </c>
      <c r="Y47" s="15" t="s">
        <v>38</v>
      </c>
      <c r="Z47" s="16" t="s">
        <v>145</v>
      </c>
      <c r="AA47" s="17">
        <v>75792</v>
      </c>
      <c r="AB47" s="17">
        <v>43</v>
      </c>
      <c r="AC47" s="12" t="s">
        <v>42</v>
      </c>
      <c r="AD47" s="18" t="s">
        <v>152</v>
      </c>
      <c r="AE47" s="26">
        <f t="shared" si="15"/>
        <v>31.98</v>
      </c>
      <c r="AF47" s="26">
        <v>14.391</v>
      </c>
      <c r="AG47" s="26">
        <f t="shared" si="8"/>
        <v>9.7219999999999995</v>
      </c>
      <c r="AH47" s="19">
        <f t="shared" si="9"/>
        <v>0.30400250156347713</v>
      </c>
      <c r="AI47" s="20">
        <f t="shared" si="10"/>
        <v>0.67556111458550483</v>
      </c>
      <c r="AJ47" s="9" t="str">
        <f t="shared" si="11"/>
        <v>20%+ Group</v>
      </c>
      <c r="AK47" s="9"/>
      <c r="AL47" s="2">
        <v>15</v>
      </c>
      <c r="AM47" s="2"/>
      <c r="AN47" s="4"/>
    </row>
    <row r="48" spans="1:40" x14ac:dyDescent="0.3">
      <c r="A48" s="6" t="s">
        <v>56</v>
      </c>
      <c r="B48" s="9" t="s">
        <v>49</v>
      </c>
      <c r="C48" s="10" t="s">
        <v>82</v>
      </c>
      <c r="D48" s="27" t="s">
        <v>83</v>
      </c>
      <c r="E48" s="12">
        <v>1</v>
      </c>
      <c r="F48" s="12">
        <v>0.1</v>
      </c>
      <c r="G48" s="12">
        <v>14.7</v>
      </c>
      <c r="H48" s="12">
        <v>10.5</v>
      </c>
      <c r="I48" s="12"/>
      <c r="J48" s="14" t="s">
        <v>84</v>
      </c>
      <c r="K48" s="14" t="s">
        <v>85</v>
      </c>
      <c r="L48" s="14" t="s">
        <v>67</v>
      </c>
      <c r="M48" s="14" t="s">
        <v>86</v>
      </c>
      <c r="N48" s="14" t="s">
        <v>45</v>
      </c>
      <c r="O48" s="23">
        <f t="shared" si="14"/>
        <v>5.9954999999999998</v>
      </c>
      <c r="P48" s="23">
        <v>2.92</v>
      </c>
      <c r="Q48" s="23"/>
      <c r="R48" s="23">
        <f t="shared" si="7"/>
        <v>8.9154999999999998</v>
      </c>
      <c r="S48" s="24">
        <v>39.97</v>
      </c>
      <c r="T48" s="15">
        <v>13</v>
      </c>
      <c r="U48" s="15">
        <v>12</v>
      </c>
      <c r="V48" s="24"/>
      <c r="W48" s="24">
        <v>23</v>
      </c>
      <c r="X48" s="24">
        <v>39.97</v>
      </c>
      <c r="Y48" s="15" t="s">
        <v>38</v>
      </c>
      <c r="Z48" s="16" t="s">
        <v>145</v>
      </c>
      <c r="AA48" s="17">
        <v>79840</v>
      </c>
      <c r="AB48" s="17">
        <v>42</v>
      </c>
      <c r="AC48" s="12" t="s">
        <v>42</v>
      </c>
      <c r="AD48" s="18" t="s">
        <v>153</v>
      </c>
      <c r="AE48" s="26">
        <f t="shared" si="15"/>
        <v>39.97</v>
      </c>
      <c r="AF48" s="26">
        <v>19.185599999999997</v>
      </c>
      <c r="AG48" s="26">
        <f t="shared" si="8"/>
        <v>11.868900000000002</v>
      </c>
      <c r="AH48" s="19">
        <f t="shared" si="9"/>
        <v>0.29694520890668008</v>
      </c>
      <c r="AI48" s="20">
        <f t="shared" si="10"/>
        <v>0.6186358518889169</v>
      </c>
      <c r="AJ48" s="9" t="str">
        <f t="shared" si="11"/>
        <v>20%+ Group</v>
      </c>
      <c r="AK48" s="9" t="s">
        <v>43</v>
      </c>
      <c r="AL48" s="2">
        <v>8</v>
      </c>
      <c r="AM48" s="2"/>
      <c r="AN48" s="4"/>
    </row>
    <row r="49" spans="1:40" x14ac:dyDescent="0.3">
      <c r="A49" s="6" t="s">
        <v>56</v>
      </c>
      <c r="B49" s="9" t="s">
        <v>49</v>
      </c>
      <c r="C49" s="10" t="s">
        <v>87</v>
      </c>
      <c r="D49" s="27" t="s">
        <v>88</v>
      </c>
      <c r="E49" s="12">
        <v>1</v>
      </c>
      <c r="F49" s="12">
        <v>0.1</v>
      </c>
      <c r="G49" s="12">
        <v>14.6</v>
      </c>
      <c r="H49" s="12">
        <v>10.4</v>
      </c>
      <c r="I49" s="12">
        <v>0.38</v>
      </c>
      <c r="J49" s="14" t="s">
        <v>75</v>
      </c>
      <c r="K49" s="14" t="s">
        <v>89</v>
      </c>
      <c r="L49" s="14" t="s">
        <v>67</v>
      </c>
      <c r="M49" s="14" t="s">
        <v>90</v>
      </c>
      <c r="N49" s="14" t="s">
        <v>44</v>
      </c>
      <c r="O49" s="23">
        <f t="shared" si="14"/>
        <v>6.8309999999999995</v>
      </c>
      <c r="P49" s="23">
        <v>3.07</v>
      </c>
      <c r="Q49" s="23"/>
      <c r="R49" s="23">
        <f t="shared" si="7"/>
        <v>9.9009999999999998</v>
      </c>
      <c r="S49" s="24">
        <v>45.54</v>
      </c>
      <c r="T49" s="15">
        <v>11</v>
      </c>
      <c r="U49" s="15">
        <v>11</v>
      </c>
      <c r="V49" s="24"/>
      <c r="W49" s="24">
        <v>45.54</v>
      </c>
      <c r="X49" s="24">
        <v>45.54</v>
      </c>
      <c r="Y49" s="15" t="s">
        <v>38</v>
      </c>
      <c r="Z49" s="16" t="s">
        <v>145</v>
      </c>
      <c r="AA49" s="17">
        <v>88556</v>
      </c>
      <c r="AB49" s="17">
        <v>37</v>
      </c>
      <c r="AC49" s="12" t="s">
        <v>42</v>
      </c>
      <c r="AD49" s="18" t="s">
        <v>154</v>
      </c>
      <c r="AE49" s="26">
        <f t="shared" si="15"/>
        <v>45.54</v>
      </c>
      <c r="AF49" s="26">
        <v>23.2254</v>
      </c>
      <c r="AG49" s="26">
        <f t="shared" si="8"/>
        <v>12.413599999999995</v>
      </c>
      <c r="AH49" s="19">
        <f t="shared" si="9"/>
        <v>0.27258673693456292</v>
      </c>
      <c r="AI49" s="20">
        <f t="shared" si="10"/>
        <v>0.53448379791090772</v>
      </c>
      <c r="AJ49" s="9" t="str">
        <f t="shared" si="11"/>
        <v>20%+ Group</v>
      </c>
      <c r="AK49" s="9" t="s">
        <v>40</v>
      </c>
      <c r="AL49" s="2">
        <v>999</v>
      </c>
      <c r="AM49" s="2"/>
      <c r="AN49" s="4"/>
    </row>
    <row r="50" spans="1:40" x14ac:dyDescent="0.3">
      <c r="A50" s="6" t="s">
        <v>56</v>
      </c>
      <c r="B50" s="9" t="s">
        <v>49</v>
      </c>
      <c r="C50" s="10" t="s">
        <v>91</v>
      </c>
      <c r="D50" s="27" t="s">
        <v>92</v>
      </c>
      <c r="E50" s="12">
        <v>1</v>
      </c>
      <c r="F50" s="12">
        <v>11.9</v>
      </c>
      <c r="G50" s="12">
        <v>0.12</v>
      </c>
      <c r="H50" s="12">
        <v>14.8</v>
      </c>
      <c r="I50" s="12">
        <v>0.15</v>
      </c>
      <c r="J50" s="14" t="s">
        <v>84</v>
      </c>
      <c r="K50" s="14" t="s">
        <v>93</v>
      </c>
      <c r="L50" s="14" t="s">
        <v>67</v>
      </c>
      <c r="M50" s="14" t="s">
        <v>94</v>
      </c>
      <c r="N50" s="14" t="s">
        <v>44</v>
      </c>
      <c r="O50" s="23">
        <f t="shared" si="14"/>
        <v>9.3389999999999986</v>
      </c>
      <c r="P50" s="23">
        <v>10.46</v>
      </c>
      <c r="Q50" s="23"/>
      <c r="R50" s="23">
        <f t="shared" si="7"/>
        <v>19.798999999999999</v>
      </c>
      <c r="S50" s="24">
        <v>62.26</v>
      </c>
      <c r="T50" s="15">
        <v>21</v>
      </c>
      <c r="U50" s="15">
        <v>21</v>
      </c>
      <c r="V50" s="24"/>
      <c r="W50" s="24">
        <v>67.989999999999995</v>
      </c>
      <c r="X50" s="24">
        <v>62.26</v>
      </c>
      <c r="Y50" s="15" t="s">
        <v>38</v>
      </c>
      <c r="Z50" s="16" t="s">
        <v>145</v>
      </c>
      <c r="AA50" s="17">
        <v>41627</v>
      </c>
      <c r="AB50" s="17">
        <v>18</v>
      </c>
      <c r="AC50" s="12" t="s">
        <v>39</v>
      </c>
      <c r="AD50" s="18" t="s">
        <v>155</v>
      </c>
      <c r="AE50" s="26">
        <f t="shared" si="15"/>
        <v>62.26</v>
      </c>
      <c r="AF50" s="26">
        <v>33.620400000000004</v>
      </c>
      <c r="AG50" s="26">
        <f t="shared" si="8"/>
        <v>8.8405999999999949</v>
      </c>
      <c r="AH50" s="19">
        <f t="shared" si="9"/>
        <v>0.14199486026341143</v>
      </c>
      <c r="AI50" s="20">
        <f t="shared" si="10"/>
        <v>0.26295344493224332</v>
      </c>
      <c r="AJ50" s="9" t="str">
        <f t="shared" si="11"/>
        <v>10-20%</v>
      </c>
      <c r="AK50" s="9" t="s">
        <v>40</v>
      </c>
      <c r="AL50" s="2">
        <v>999</v>
      </c>
      <c r="AM50" s="2"/>
      <c r="AN50" s="4"/>
    </row>
    <row r="51" spans="1:40" x14ac:dyDescent="0.3">
      <c r="A51" s="6" t="s">
        <v>56</v>
      </c>
      <c r="B51" s="9" t="s">
        <v>49</v>
      </c>
      <c r="C51" s="10" t="s">
        <v>95</v>
      </c>
      <c r="D51" s="27" t="s">
        <v>96</v>
      </c>
      <c r="E51" s="12">
        <v>1</v>
      </c>
      <c r="F51" s="12">
        <v>11.69</v>
      </c>
      <c r="G51" s="12">
        <v>0.12</v>
      </c>
      <c r="H51" s="12">
        <v>18.7</v>
      </c>
      <c r="I51" s="12">
        <v>0.22</v>
      </c>
      <c r="J51" s="14" t="s">
        <v>84</v>
      </c>
      <c r="K51" s="14" t="s">
        <v>97</v>
      </c>
      <c r="L51" s="14" t="s">
        <v>67</v>
      </c>
      <c r="M51" s="14" t="s">
        <v>98</v>
      </c>
      <c r="N51" s="14" t="s">
        <v>44</v>
      </c>
      <c r="O51" s="23">
        <f t="shared" si="14"/>
        <v>4.0829999999999993</v>
      </c>
      <c r="P51" s="23">
        <v>10.46</v>
      </c>
      <c r="Q51" s="23"/>
      <c r="R51" s="23">
        <f t="shared" si="7"/>
        <v>14.542999999999999</v>
      </c>
      <c r="S51" s="24">
        <v>27.22</v>
      </c>
      <c r="T51" s="15">
        <v>22</v>
      </c>
      <c r="U51" s="15">
        <v>21</v>
      </c>
      <c r="V51" s="24">
        <v>85.99</v>
      </c>
      <c r="W51" s="24">
        <v>89.99</v>
      </c>
      <c r="X51" s="24">
        <v>27.22</v>
      </c>
      <c r="Y51" s="15" t="s">
        <v>41</v>
      </c>
      <c r="Z51" s="16" t="s">
        <v>145</v>
      </c>
      <c r="AA51" s="17">
        <v>55097</v>
      </c>
      <c r="AB51" s="17">
        <v>20</v>
      </c>
      <c r="AC51" s="12" t="s">
        <v>42</v>
      </c>
      <c r="AD51" s="18" t="s">
        <v>156</v>
      </c>
      <c r="AE51" s="26">
        <f t="shared" si="15"/>
        <v>27.22</v>
      </c>
      <c r="AF51" s="26">
        <v>15.515399999999998</v>
      </c>
      <c r="AG51" s="26">
        <f t="shared" si="8"/>
        <v>-2.8383999999999983</v>
      </c>
      <c r="AH51" s="19">
        <f t="shared" si="9"/>
        <v>-0.10427626745040405</v>
      </c>
      <c r="AI51" s="20">
        <f t="shared" si="10"/>
        <v>-0.18294082008842819</v>
      </c>
      <c r="AJ51" s="9" t="str">
        <f t="shared" si="11"/>
        <v>&lt;00    Group</v>
      </c>
      <c r="AK51" s="9"/>
      <c r="AL51" s="2">
        <v>50</v>
      </c>
      <c r="AM51" s="2"/>
      <c r="AN51" s="4"/>
    </row>
    <row r="52" spans="1:40" x14ac:dyDescent="0.3">
      <c r="A52" s="6" t="s">
        <v>56</v>
      </c>
      <c r="B52" s="9" t="s">
        <v>49</v>
      </c>
      <c r="C52" s="10" t="s">
        <v>99</v>
      </c>
      <c r="D52" s="27" t="s">
        <v>100</v>
      </c>
      <c r="E52" s="12">
        <v>1</v>
      </c>
      <c r="F52" s="12">
        <v>0.25</v>
      </c>
      <c r="G52" s="12">
        <v>27.25</v>
      </c>
      <c r="H52" s="12">
        <v>17.25</v>
      </c>
      <c r="I52" s="12">
        <v>0.93</v>
      </c>
      <c r="J52" s="14" t="s">
        <v>101</v>
      </c>
      <c r="K52" s="14" t="s">
        <v>102</v>
      </c>
      <c r="L52" s="14" t="s">
        <v>67</v>
      </c>
      <c r="M52" s="14" t="s">
        <v>103</v>
      </c>
      <c r="N52" s="14" t="s">
        <v>44</v>
      </c>
      <c r="O52" s="23">
        <f t="shared" si="14"/>
        <v>12.293999999999999</v>
      </c>
      <c r="P52" s="23">
        <v>11.22</v>
      </c>
      <c r="Q52" s="23"/>
      <c r="R52" s="23">
        <f t="shared" si="7"/>
        <v>23.513999999999999</v>
      </c>
      <c r="S52" s="24">
        <v>81.96</v>
      </c>
      <c r="T52" s="15">
        <v>30</v>
      </c>
      <c r="U52" s="15">
        <v>28</v>
      </c>
      <c r="V52" s="24">
        <v>81.96</v>
      </c>
      <c r="W52" s="24">
        <v>81.96</v>
      </c>
      <c r="X52" s="24">
        <v>81.96</v>
      </c>
      <c r="Y52" s="15" t="s">
        <v>41</v>
      </c>
      <c r="Z52" s="16" t="s">
        <v>145</v>
      </c>
      <c r="AA52" s="17">
        <v>109223</v>
      </c>
      <c r="AB52" s="17">
        <v>10</v>
      </c>
      <c r="AC52" s="12" t="s">
        <v>42</v>
      </c>
      <c r="AD52" s="18" t="s">
        <v>157</v>
      </c>
      <c r="AE52" s="26">
        <f t="shared" si="15"/>
        <v>81.96</v>
      </c>
      <c r="AF52" s="26">
        <v>49.175999999999995</v>
      </c>
      <c r="AG52" s="26">
        <f t="shared" si="8"/>
        <v>9.2700000000000014</v>
      </c>
      <c r="AH52" s="19">
        <f t="shared" si="9"/>
        <v>0.11310395314787704</v>
      </c>
      <c r="AI52" s="20">
        <f t="shared" si="10"/>
        <v>0.18850658857979508</v>
      </c>
      <c r="AJ52" s="9" t="str">
        <f t="shared" si="11"/>
        <v>10-20%</v>
      </c>
      <c r="AK52" s="9"/>
      <c r="AL52" s="2">
        <v>71</v>
      </c>
      <c r="AM52" s="2"/>
      <c r="AN52" s="4"/>
    </row>
    <row r="53" spans="1:40" x14ac:dyDescent="0.3">
      <c r="A53" s="6" t="s">
        <v>56</v>
      </c>
      <c r="B53" s="9" t="s">
        <v>49</v>
      </c>
      <c r="C53" s="10" t="s">
        <v>104</v>
      </c>
      <c r="D53" s="27" t="s">
        <v>105</v>
      </c>
      <c r="E53" s="12">
        <v>1</v>
      </c>
      <c r="F53" s="12">
        <v>20.5</v>
      </c>
      <c r="G53" s="12">
        <v>0.12</v>
      </c>
      <c r="H53" s="12">
        <v>12.8</v>
      </c>
      <c r="I53" s="12">
        <v>1</v>
      </c>
      <c r="J53" s="14" t="s">
        <v>84</v>
      </c>
      <c r="K53" s="14" t="s">
        <v>106</v>
      </c>
      <c r="L53" s="14" t="s">
        <v>67</v>
      </c>
      <c r="M53" s="14" t="s">
        <v>107</v>
      </c>
      <c r="N53" s="14" t="s">
        <v>44</v>
      </c>
      <c r="O53" s="23">
        <f t="shared" si="14"/>
        <v>11.998499999999998</v>
      </c>
      <c r="P53" s="23">
        <v>10.46</v>
      </c>
      <c r="Q53" s="23"/>
      <c r="R53" s="23">
        <f t="shared" si="7"/>
        <v>22.458500000000001</v>
      </c>
      <c r="S53" s="24">
        <v>79.989999999999995</v>
      </c>
      <c r="T53" s="15">
        <v>17</v>
      </c>
      <c r="U53" s="15">
        <v>17</v>
      </c>
      <c r="V53" s="24">
        <v>79.989999999999995</v>
      </c>
      <c r="W53" s="24">
        <v>101.87</v>
      </c>
      <c r="X53" s="24">
        <v>79.989999999999995</v>
      </c>
      <c r="Y53" s="15" t="s">
        <v>41</v>
      </c>
      <c r="Z53" s="16" t="s">
        <v>145</v>
      </c>
      <c r="AA53" s="17">
        <v>55440</v>
      </c>
      <c r="AB53" s="17">
        <v>65</v>
      </c>
      <c r="AC53" s="12" t="s">
        <v>42</v>
      </c>
      <c r="AD53" s="18" t="s">
        <v>158</v>
      </c>
      <c r="AE53" s="26">
        <f t="shared" si="15"/>
        <v>79.989999999999995</v>
      </c>
      <c r="AF53" s="26">
        <v>50.393699999999995</v>
      </c>
      <c r="AG53" s="26">
        <f t="shared" si="8"/>
        <v>7.1377999999999915</v>
      </c>
      <c r="AH53" s="19">
        <f t="shared" si="9"/>
        <v>8.9233654206775745E-2</v>
      </c>
      <c r="AI53" s="20">
        <f t="shared" si="10"/>
        <v>0.1416407209631361</v>
      </c>
      <c r="AJ53" s="9" t="str">
        <f t="shared" si="11"/>
        <v>00-10% Group</v>
      </c>
      <c r="AK53" s="9"/>
      <c r="AL53" s="2">
        <v>94</v>
      </c>
      <c r="AM53" s="2"/>
      <c r="AN53" s="4"/>
    </row>
    <row r="54" spans="1:40" x14ac:dyDescent="0.3">
      <c r="A54" s="6" t="s">
        <v>56</v>
      </c>
      <c r="B54" s="9" t="s">
        <v>49</v>
      </c>
      <c r="C54" s="10" t="s">
        <v>108</v>
      </c>
      <c r="D54" s="27" t="s">
        <v>109</v>
      </c>
      <c r="E54" s="12">
        <v>1</v>
      </c>
      <c r="F54" s="12">
        <v>12</v>
      </c>
      <c r="G54" s="12">
        <v>2.2000000000000002</v>
      </c>
      <c r="H54" s="12">
        <v>15.1</v>
      </c>
      <c r="I54" s="12">
        <v>1.99</v>
      </c>
      <c r="J54" s="14" t="s">
        <v>110</v>
      </c>
      <c r="K54" s="14" t="s">
        <v>111</v>
      </c>
      <c r="L54" s="14" t="s">
        <v>67</v>
      </c>
      <c r="M54" s="14" t="s">
        <v>112</v>
      </c>
      <c r="N54" s="14" t="s">
        <v>44</v>
      </c>
      <c r="O54" s="23">
        <f t="shared" si="14"/>
        <v>5.6070000000000002</v>
      </c>
      <c r="P54" s="23">
        <v>6.43</v>
      </c>
      <c r="Q54" s="23"/>
      <c r="R54" s="23">
        <f t="shared" si="7"/>
        <v>12.036999999999999</v>
      </c>
      <c r="S54" s="24">
        <v>37.380000000000003</v>
      </c>
      <c r="T54" s="15">
        <v>32</v>
      </c>
      <c r="U54" s="15">
        <v>29</v>
      </c>
      <c r="V54" s="24">
        <v>37.380000000000003</v>
      </c>
      <c r="W54" s="24">
        <v>29.99</v>
      </c>
      <c r="X54" s="24">
        <v>37.380000000000003</v>
      </c>
      <c r="Y54" s="15" t="s">
        <v>38</v>
      </c>
      <c r="Z54" s="16" t="s">
        <v>145</v>
      </c>
      <c r="AA54" s="17">
        <v>250</v>
      </c>
      <c r="AB54" s="17">
        <v>16300</v>
      </c>
      <c r="AC54" s="12" t="s">
        <v>42</v>
      </c>
      <c r="AD54" s="18" t="s">
        <v>159</v>
      </c>
      <c r="AE54" s="26">
        <f t="shared" si="15"/>
        <v>37.380000000000003</v>
      </c>
      <c r="AF54" s="26">
        <v>24.670800000000003</v>
      </c>
      <c r="AG54" s="26">
        <f t="shared" si="8"/>
        <v>0.67219999999999658</v>
      </c>
      <c r="AH54" s="19">
        <f t="shared" si="9"/>
        <v>1.7982878544676204E-2</v>
      </c>
      <c r="AI54" s="20">
        <f t="shared" si="10"/>
        <v>2.7246785673751824E-2</v>
      </c>
      <c r="AJ54" s="9" t="str">
        <f t="shared" si="11"/>
        <v>00-10% Group</v>
      </c>
      <c r="AK54" s="9"/>
      <c r="AL54" s="2">
        <v>147</v>
      </c>
      <c r="AM54" s="2"/>
      <c r="AN54" s="4"/>
    </row>
    <row r="55" spans="1:40" x14ac:dyDescent="0.3">
      <c r="A55" s="6" t="s">
        <v>56</v>
      </c>
      <c r="B55" s="9" t="s">
        <v>49</v>
      </c>
      <c r="C55" s="10" t="s">
        <v>108</v>
      </c>
      <c r="D55" s="27" t="s">
        <v>113</v>
      </c>
      <c r="E55" s="12">
        <v>97</v>
      </c>
      <c r="F55" s="12">
        <v>15</v>
      </c>
      <c r="G55" s="12">
        <v>12</v>
      </c>
      <c r="H55" s="12">
        <v>3</v>
      </c>
      <c r="I55" s="12">
        <v>1.9</v>
      </c>
      <c r="J55" s="14" t="s">
        <v>110</v>
      </c>
      <c r="K55" s="14" t="s">
        <v>114</v>
      </c>
      <c r="L55" s="14" t="s">
        <v>67</v>
      </c>
      <c r="M55" s="14" t="s">
        <v>115</v>
      </c>
      <c r="N55" s="14" t="s">
        <v>45</v>
      </c>
      <c r="O55" s="23">
        <f t="shared" si="14"/>
        <v>7.0934999999999997</v>
      </c>
      <c r="P55" s="23">
        <v>5.79</v>
      </c>
      <c r="Q55" s="23"/>
      <c r="R55" s="23">
        <f t="shared" si="7"/>
        <v>12.8835</v>
      </c>
      <c r="S55" s="24">
        <v>47.29</v>
      </c>
      <c r="T55" s="15">
        <v>13</v>
      </c>
      <c r="U55" s="15">
        <v>12</v>
      </c>
      <c r="V55" s="24"/>
      <c r="W55" s="24">
        <v>46.99</v>
      </c>
      <c r="X55" s="24">
        <v>47.29</v>
      </c>
      <c r="Y55" s="15" t="s">
        <v>38</v>
      </c>
      <c r="Z55" s="16" t="s">
        <v>145</v>
      </c>
      <c r="AA55" s="17">
        <v>131999</v>
      </c>
      <c r="AB55" s="17">
        <v>39</v>
      </c>
      <c r="AC55" s="12" t="s">
        <v>42</v>
      </c>
      <c r="AD55" s="18" t="s">
        <v>160</v>
      </c>
      <c r="AE55" s="26">
        <f t="shared" si="15"/>
        <v>47.29</v>
      </c>
      <c r="AF55" s="26">
        <v>32.630099999999999</v>
      </c>
      <c r="AG55" s="26">
        <f t="shared" si="8"/>
        <v>1.7764000000000015</v>
      </c>
      <c r="AH55" s="19">
        <f t="shared" si="9"/>
        <v>3.756396701205332E-2</v>
      </c>
      <c r="AI55" s="20">
        <f t="shared" si="10"/>
        <v>5.4440531901526555E-2</v>
      </c>
      <c r="AJ55" s="9" t="str">
        <f t="shared" si="11"/>
        <v>00-10% Group</v>
      </c>
      <c r="AK55" s="9" t="s">
        <v>40</v>
      </c>
      <c r="AL55" s="2">
        <v>100</v>
      </c>
      <c r="AM55" s="2"/>
      <c r="AN55" s="4"/>
    </row>
    <row r="56" spans="1:40" x14ac:dyDescent="0.3">
      <c r="A56" s="6" t="s">
        <v>56</v>
      </c>
      <c r="B56" s="9" t="s">
        <v>49</v>
      </c>
      <c r="C56" s="10" t="s">
        <v>116</v>
      </c>
      <c r="D56" s="27" t="s">
        <v>117</v>
      </c>
      <c r="E56" s="12">
        <v>1</v>
      </c>
      <c r="F56" s="12">
        <v>1</v>
      </c>
      <c r="G56" s="12">
        <v>5.25</v>
      </c>
      <c r="H56" s="12">
        <v>5.25</v>
      </c>
      <c r="I56" s="12">
        <v>0.4</v>
      </c>
      <c r="J56" s="14" t="s">
        <v>118</v>
      </c>
      <c r="K56" s="14" t="s">
        <v>119</v>
      </c>
      <c r="L56" s="14" t="s">
        <v>67</v>
      </c>
      <c r="M56" s="14" t="s">
        <v>120</v>
      </c>
      <c r="N56" s="14" t="s">
        <v>47</v>
      </c>
      <c r="O56" s="23">
        <f t="shared" si="14"/>
        <v>1.9484999999999999</v>
      </c>
      <c r="P56" s="23">
        <v>3.77</v>
      </c>
      <c r="Q56" s="23"/>
      <c r="R56" s="23">
        <f t="shared" si="7"/>
        <v>5.7184999999999997</v>
      </c>
      <c r="S56" s="24">
        <v>12.99</v>
      </c>
      <c r="T56" s="15">
        <v>47</v>
      </c>
      <c r="U56" s="15">
        <v>35</v>
      </c>
      <c r="V56" s="24">
        <v>16.09</v>
      </c>
      <c r="W56" s="24">
        <v>4.3499999999999996</v>
      </c>
      <c r="X56" s="24">
        <v>12.99</v>
      </c>
      <c r="Y56" s="15" t="s">
        <v>38</v>
      </c>
      <c r="Z56" s="16" t="s">
        <v>145</v>
      </c>
      <c r="AA56" s="17">
        <v>53984</v>
      </c>
      <c r="AB56" s="17">
        <v>39</v>
      </c>
      <c r="AC56" s="12" t="s">
        <v>42</v>
      </c>
      <c r="AD56" s="18" t="s">
        <v>161</v>
      </c>
      <c r="AE56" s="26">
        <f t="shared" si="15"/>
        <v>12.99</v>
      </c>
      <c r="AF56" s="26">
        <v>9.3528000000000002</v>
      </c>
      <c r="AG56" s="26">
        <f t="shared" si="8"/>
        <v>-2.081300000000001</v>
      </c>
      <c r="AH56" s="19">
        <f t="shared" si="9"/>
        <v>-0.16022324865280993</v>
      </c>
      <c r="AI56" s="20">
        <f t="shared" si="10"/>
        <v>-0.22253228979556935</v>
      </c>
      <c r="AJ56" s="9" t="str">
        <f t="shared" si="11"/>
        <v>&lt;00    Group</v>
      </c>
      <c r="AK56" s="9"/>
      <c r="AL56" s="2">
        <v>999</v>
      </c>
      <c r="AM56" s="2"/>
      <c r="AN56" s="4"/>
    </row>
    <row r="57" spans="1:40" x14ac:dyDescent="0.3">
      <c r="A57" s="6" t="s">
        <v>121</v>
      </c>
      <c r="B57" s="9" t="s">
        <v>49</v>
      </c>
      <c r="C57" s="10" t="s">
        <v>122</v>
      </c>
      <c r="D57" s="27" t="s">
        <v>123</v>
      </c>
      <c r="E57" s="12">
        <v>1</v>
      </c>
      <c r="F57" s="12">
        <v>0.75</v>
      </c>
      <c r="G57" s="12">
        <v>9.25</v>
      </c>
      <c r="H57" s="12">
        <v>12</v>
      </c>
      <c r="I57" s="12">
        <v>1.1499999999999999</v>
      </c>
      <c r="J57" s="14" t="s">
        <v>110</v>
      </c>
      <c r="K57" s="14" t="s">
        <v>124</v>
      </c>
      <c r="L57" s="14" t="s">
        <v>125</v>
      </c>
      <c r="M57" s="14" t="s">
        <v>126</v>
      </c>
      <c r="N57" s="14" t="s">
        <v>44</v>
      </c>
      <c r="O57" s="23">
        <f t="shared" si="14"/>
        <v>2.403</v>
      </c>
      <c r="P57" s="23">
        <v>6.43</v>
      </c>
      <c r="Q57" s="23"/>
      <c r="R57" s="23">
        <f t="shared" si="7"/>
        <v>8.8330000000000002</v>
      </c>
      <c r="S57" s="24">
        <v>16.02</v>
      </c>
      <c r="T57" s="15">
        <v>29</v>
      </c>
      <c r="U57" s="15">
        <v>28</v>
      </c>
      <c r="V57" s="24">
        <v>16.02</v>
      </c>
      <c r="W57" s="24">
        <v>22.46</v>
      </c>
      <c r="X57" s="24">
        <v>16.02</v>
      </c>
      <c r="Y57" s="15" t="s">
        <v>41</v>
      </c>
      <c r="Z57" s="16" t="s">
        <v>145</v>
      </c>
      <c r="AA57" s="17">
        <v>42712</v>
      </c>
      <c r="AB57" s="17">
        <v>39</v>
      </c>
      <c r="AC57" s="12" t="s">
        <v>42</v>
      </c>
      <c r="AD57" s="18" t="s">
        <v>162</v>
      </c>
      <c r="AE57" s="26">
        <f t="shared" si="15"/>
        <v>16.02</v>
      </c>
      <c r="AF57" s="26">
        <v>12.015000000000001</v>
      </c>
      <c r="AG57" s="26">
        <f t="shared" si="8"/>
        <v>-4.8280000000000012</v>
      </c>
      <c r="AH57" s="19">
        <f t="shared" si="9"/>
        <v>-0.30137328339575536</v>
      </c>
      <c r="AI57" s="20">
        <f t="shared" si="10"/>
        <v>-0.40183104452767382</v>
      </c>
      <c r="AJ57" s="9" t="str">
        <f t="shared" si="11"/>
        <v>&lt;00    Group</v>
      </c>
      <c r="AK57" s="9"/>
      <c r="AL57" s="2">
        <v>150</v>
      </c>
      <c r="AM57" s="2"/>
      <c r="AN57" s="4"/>
    </row>
    <row r="58" spans="1:40" x14ac:dyDescent="0.3">
      <c r="A58" s="6" t="s">
        <v>127</v>
      </c>
      <c r="B58" s="9" t="s">
        <v>49</v>
      </c>
      <c r="C58" s="10">
        <v>887037400481</v>
      </c>
      <c r="D58" s="27" t="s">
        <v>128</v>
      </c>
      <c r="E58" s="12">
        <v>1</v>
      </c>
      <c r="F58" s="12">
        <v>3</v>
      </c>
      <c r="G58" s="12">
        <v>8</v>
      </c>
      <c r="H58" s="12">
        <v>5</v>
      </c>
      <c r="I58" s="12">
        <v>0.79</v>
      </c>
      <c r="J58" s="14" t="s">
        <v>65</v>
      </c>
      <c r="K58" s="14" t="s">
        <v>129</v>
      </c>
      <c r="L58" s="14" t="s">
        <v>130</v>
      </c>
      <c r="M58" s="14" t="s">
        <v>131</v>
      </c>
      <c r="N58" s="14" t="s">
        <v>47</v>
      </c>
      <c r="O58" s="23">
        <f t="shared" si="14"/>
        <v>3.7845</v>
      </c>
      <c r="P58" s="23">
        <v>5.14</v>
      </c>
      <c r="Q58" s="23"/>
      <c r="R58" s="23">
        <f t="shared" si="7"/>
        <v>8.9245000000000001</v>
      </c>
      <c r="S58" s="24">
        <v>25.23</v>
      </c>
      <c r="T58" s="15">
        <v>28</v>
      </c>
      <c r="U58" s="15">
        <v>27</v>
      </c>
      <c r="V58" s="24">
        <v>19.98</v>
      </c>
      <c r="W58" s="24">
        <v>25.23</v>
      </c>
      <c r="X58" s="24">
        <v>25.23</v>
      </c>
      <c r="Y58" s="15" t="s">
        <v>41</v>
      </c>
      <c r="Z58" s="16" t="s">
        <v>145</v>
      </c>
      <c r="AA58" s="17">
        <v>8038</v>
      </c>
      <c r="AB58" s="17">
        <v>154</v>
      </c>
      <c r="AC58" s="12" t="s">
        <v>42</v>
      </c>
      <c r="AD58" s="18" t="s">
        <v>163</v>
      </c>
      <c r="AE58" s="26">
        <f t="shared" si="15"/>
        <v>25.23</v>
      </c>
      <c r="AF58" s="26">
        <v>19.679400000000001</v>
      </c>
      <c r="AG58" s="26">
        <f t="shared" si="8"/>
        <v>-3.3739000000000017</v>
      </c>
      <c r="AH58" s="19">
        <f t="shared" si="9"/>
        <v>-0.13372572334522401</v>
      </c>
      <c r="AI58" s="20">
        <f t="shared" si="10"/>
        <v>-0.17144323505797948</v>
      </c>
      <c r="AJ58" s="9" t="str">
        <f t="shared" si="11"/>
        <v>&lt;00    Group</v>
      </c>
      <c r="AK58" s="9"/>
      <c r="AL58" s="2">
        <v>505</v>
      </c>
      <c r="AM58" s="2"/>
      <c r="AN58" s="4"/>
    </row>
    <row r="59" spans="1:40" x14ac:dyDescent="0.3">
      <c r="A59" s="6" t="s">
        <v>127</v>
      </c>
      <c r="B59" s="9" t="s">
        <v>49</v>
      </c>
      <c r="C59" s="10">
        <v>887037400481</v>
      </c>
      <c r="D59" s="27" t="s">
        <v>132</v>
      </c>
      <c r="E59" s="12">
        <v>1</v>
      </c>
      <c r="F59" s="12">
        <v>1.2</v>
      </c>
      <c r="G59" s="12"/>
      <c r="H59" s="12">
        <v>2</v>
      </c>
      <c r="I59" s="12">
        <v>0.79</v>
      </c>
      <c r="J59" s="14" t="s">
        <v>65</v>
      </c>
      <c r="K59" s="14" t="s">
        <v>133</v>
      </c>
      <c r="L59" s="14" t="s">
        <v>130</v>
      </c>
      <c r="M59" s="14" t="s">
        <v>131</v>
      </c>
      <c r="N59" s="14" t="s">
        <v>134</v>
      </c>
      <c r="O59" s="23">
        <f t="shared" si="14"/>
        <v>4.9485000000000001</v>
      </c>
      <c r="P59" s="23">
        <v>4.5199999999999996</v>
      </c>
      <c r="Q59" s="23"/>
      <c r="R59" s="23">
        <f t="shared" si="7"/>
        <v>9.4684999999999988</v>
      </c>
      <c r="S59" s="24">
        <v>32.99</v>
      </c>
      <c r="T59" s="15">
        <v>14</v>
      </c>
      <c r="U59" s="15">
        <v>12</v>
      </c>
      <c r="V59" s="24">
        <v>126.84</v>
      </c>
      <c r="W59" s="24">
        <v>31.99</v>
      </c>
      <c r="X59" s="24">
        <v>32.99</v>
      </c>
      <c r="Y59" s="15" t="s">
        <v>38</v>
      </c>
      <c r="Z59" s="16" t="s">
        <v>145</v>
      </c>
      <c r="AA59" s="17">
        <v>37751</v>
      </c>
      <c r="AB59" s="17">
        <v>34</v>
      </c>
      <c r="AC59" s="12" t="s">
        <v>42</v>
      </c>
      <c r="AD59" s="18" t="s">
        <v>164</v>
      </c>
      <c r="AE59" s="26">
        <f t="shared" si="15"/>
        <v>32.99</v>
      </c>
      <c r="AF59" s="26">
        <v>26.721900000000005</v>
      </c>
      <c r="AG59" s="26">
        <f t="shared" si="8"/>
        <v>-3.2004000000000055</v>
      </c>
      <c r="AH59" s="19">
        <f t="shared" si="9"/>
        <v>-9.7011215519854657E-2</v>
      </c>
      <c r="AI59" s="20">
        <f t="shared" si="10"/>
        <v>-0.1197669327405613</v>
      </c>
      <c r="AJ59" s="9" t="str">
        <f t="shared" si="11"/>
        <v>&lt;00    Group</v>
      </c>
      <c r="AK59" s="9" t="s">
        <v>40</v>
      </c>
      <c r="AL59" s="2">
        <v>19</v>
      </c>
      <c r="AM59" s="2"/>
      <c r="AN59" s="4"/>
    </row>
    <row r="60" spans="1:40" x14ac:dyDescent="0.3">
      <c r="A60" s="6" t="s">
        <v>135</v>
      </c>
      <c r="B60" s="9" t="s">
        <v>49</v>
      </c>
      <c r="C60" s="10" t="s">
        <v>136</v>
      </c>
      <c r="D60" s="27" t="s">
        <v>137</v>
      </c>
      <c r="E60" s="12">
        <v>1</v>
      </c>
      <c r="F60" s="12">
        <v>5.98</v>
      </c>
      <c r="G60" s="12">
        <v>8.66</v>
      </c>
      <c r="H60" s="12">
        <v>2.2400000000000002</v>
      </c>
      <c r="I60" s="12">
        <v>0.18</v>
      </c>
      <c r="J60" s="14" t="s">
        <v>138</v>
      </c>
      <c r="K60" s="14" t="s">
        <v>139</v>
      </c>
      <c r="L60" s="14" t="s">
        <v>61</v>
      </c>
      <c r="M60" s="14" t="s">
        <v>140</v>
      </c>
      <c r="N60" s="14" t="s">
        <v>44</v>
      </c>
      <c r="O60" s="23">
        <f t="shared" si="14"/>
        <v>9.2909999999999986</v>
      </c>
      <c r="P60" s="23">
        <v>3.77</v>
      </c>
      <c r="Q60" s="23"/>
      <c r="R60" s="23">
        <f t="shared" si="7"/>
        <v>13.060999999999998</v>
      </c>
      <c r="S60" s="24">
        <v>61.94</v>
      </c>
      <c r="T60" s="15">
        <v>15</v>
      </c>
      <c r="U60" s="15">
        <v>15</v>
      </c>
      <c r="V60" s="24">
        <v>61.94</v>
      </c>
      <c r="W60" s="24">
        <v>67.89</v>
      </c>
      <c r="X60" s="24">
        <v>61.94</v>
      </c>
      <c r="Y60" s="15" t="s">
        <v>41</v>
      </c>
      <c r="Z60" s="16" t="s">
        <v>147</v>
      </c>
      <c r="AA60" s="17">
        <v>1388169</v>
      </c>
      <c r="AB60" s="17">
        <v>1</v>
      </c>
      <c r="AC60" s="12" t="s">
        <v>42</v>
      </c>
      <c r="AD60" s="18" t="s">
        <v>165</v>
      </c>
      <c r="AE60" s="26">
        <f t="shared" si="15"/>
        <v>61.94</v>
      </c>
      <c r="AF60" s="26">
        <v>52.029599999999995</v>
      </c>
      <c r="AG60" s="26">
        <f t="shared" si="8"/>
        <v>-3.1506000000000012</v>
      </c>
      <c r="AH60" s="19">
        <f t="shared" si="9"/>
        <v>-5.0865353567969021E-2</v>
      </c>
      <c r="AI60" s="20">
        <f t="shared" si="10"/>
        <v>-6.0553992342820266E-2</v>
      </c>
      <c r="AJ60" s="9" t="str">
        <f t="shared" si="11"/>
        <v>&lt;00    Group</v>
      </c>
      <c r="AK60" s="9"/>
      <c r="AL60" s="2">
        <v>540</v>
      </c>
      <c r="AM60" s="2"/>
      <c r="AN60" s="4"/>
    </row>
    <row r="61" spans="1:40" x14ac:dyDescent="0.3">
      <c r="A61" s="6" t="s">
        <v>135</v>
      </c>
      <c r="B61" s="9" t="s">
        <v>49</v>
      </c>
      <c r="C61" s="10">
        <v>845282075090</v>
      </c>
      <c r="D61" s="27" t="s">
        <v>141</v>
      </c>
      <c r="E61" s="12">
        <v>1</v>
      </c>
      <c r="F61" s="12">
        <v>0.9</v>
      </c>
      <c r="G61" s="12">
        <v>2.2000000000000002</v>
      </c>
      <c r="H61" s="12">
        <v>8.1999999999999993</v>
      </c>
      <c r="I61" s="12">
        <v>1</v>
      </c>
      <c r="J61" s="14" t="s">
        <v>142</v>
      </c>
      <c r="K61" s="14" t="s">
        <v>143</v>
      </c>
      <c r="L61" s="14" t="s">
        <v>130</v>
      </c>
      <c r="M61" s="14" t="s">
        <v>144</v>
      </c>
      <c r="N61" s="14" t="s">
        <v>47</v>
      </c>
      <c r="O61" s="23">
        <f t="shared" si="14"/>
        <v>13.498499999999998</v>
      </c>
      <c r="P61" s="23">
        <v>3.88</v>
      </c>
      <c r="Q61" s="23"/>
      <c r="R61" s="23">
        <f t="shared" si="7"/>
        <v>17.378499999999999</v>
      </c>
      <c r="S61" s="24">
        <v>89.99</v>
      </c>
      <c r="T61" s="15">
        <v>4</v>
      </c>
      <c r="U61" s="15">
        <v>4</v>
      </c>
      <c r="V61" s="24"/>
      <c r="W61" s="24">
        <v>89.99</v>
      </c>
      <c r="X61" s="24">
        <v>89.99</v>
      </c>
      <c r="Y61" s="15" t="s">
        <v>38</v>
      </c>
      <c r="Z61" s="16" t="s">
        <v>145</v>
      </c>
      <c r="AA61" s="17">
        <v>31876</v>
      </c>
      <c r="AB61" s="17">
        <v>39</v>
      </c>
      <c r="AC61" s="12" t="s">
        <v>42</v>
      </c>
      <c r="AD61" s="18" t="s">
        <v>166</v>
      </c>
      <c r="AE61" s="26">
        <f t="shared" si="15"/>
        <v>89.99</v>
      </c>
      <c r="AF61" s="26">
        <v>78.291299999999907</v>
      </c>
      <c r="AG61" s="26">
        <f t="shared" si="8"/>
        <v>-5.6797999999999194</v>
      </c>
      <c r="AH61" s="19">
        <f t="shared" si="9"/>
        <v>-6.311590176686209E-2</v>
      </c>
      <c r="AI61" s="20">
        <f t="shared" si="10"/>
        <v>-7.254701352512892E-2</v>
      </c>
      <c r="AJ61" s="9" t="str">
        <f t="shared" si="11"/>
        <v>&lt;00    Group</v>
      </c>
      <c r="AK61" s="9" t="s">
        <v>40</v>
      </c>
      <c r="AL61" s="2">
        <v>255</v>
      </c>
      <c r="AM61" s="2"/>
      <c r="AN61" s="4"/>
    </row>
    <row r="62" spans="1:40" x14ac:dyDescent="0.3">
      <c r="A62" s="6" t="s">
        <v>48</v>
      </c>
      <c r="B62" s="9" t="s">
        <v>49</v>
      </c>
      <c r="C62" s="10" t="s">
        <v>50</v>
      </c>
      <c r="D62" s="27" t="s">
        <v>51</v>
      </c>
      <c r="E62" s="12">
        <v>1</v>
      </c>
      <c r="F62" s="12">
        <v>5.5</v>
      </c>
      <c r="G62" s="12">
        <v>7.5</v>
      </c>
      <c r="H62" s="12">
        <v>2</v>
      </c>
      <c r="I62" s="12">
        <v>0.66</v>
      </c>
      <c r="J62" s="14" t="s">
        <v>52</v>
      </c>
      <c r="K62" s="14" t="s">
        <v>53</v>
      </c>
      <c r="L62" s="14" t="s">
        <v>54</v>
      </c>
      <c r="M62" s="14" t="s">
        <v>55</v>
      </c>
      <c r="N62" s="14" t="s">
        <v>45</v>
      </c>
      <c r="O62" s="23">
        <f>0.15*X62</f>
        <v>3.5849999999999995</v>
      </c>
      <c r="P62" s="23">
        <v>3.77</v>
      </c>
      <c r="Q62" s="23"/>
      <c r="R62" s="23">
        <f t="shared" si="7"/>
        <v>7.3549999999999995</v>
      </c>
      <c r="S62" s="24">
        <v>23.9</v>
      </c>
      <c r="T62" s="15">
        <v>22</v>
      </c>
      <c r="U62" s="15">
        <v>21</v>
      </c>
      <c r="V62" s="24">
        <v>23.9</v>
      </c>
      <c r="W62" s="24">
        <v>24</v>
      </c>
      <c r="X62" s="24">
        <v>23.9</v>
      </c>
      <c r="Y62" s="15" t="s">
        <v>41</v>
      </c>
      <c r="Z62" s="16" t="s">
        <v>145</v>
      </c>
      <c r="AA62" s="17">
        <v>57055</v>
      </c>
      <c r="AB62" s="17">
        <v>39</v>
      </c>
      <c r="AC62" s="12" t="s">
        <v>42</v>
      </c>
      <c r="AD62" s="18" t="s">
        <v>146</v>
      </c>
      <c r="AE62" s="26">
        <f>X62</f>
        <v>23.9</v>
      </c>
      <c r="AF62" s="26">
        <v>7.169999999999999</v>
      </c>
      <c r="AG62" s="26">
        <f t="shared" si="8"/>
        <v>9.375</v>
      </c>
      <c r="AH62" s="19">
        <f t="shared" si="9"/>
        <v>0.39225941422594146</v>
      </c>
      <c r="AI62" s="20">
        <f t="shared" si="10"/>
        <v>1.3075313807531384</v>
      </c>
      <c r="AJ62" s="9" t="str">
        <f t="shared" si="11"/>
        <v>20%+ Group</v>
      </c>
      <c r="AK62" s="9"/>
      <c r="AL62" s="2">
        <v>378</v>
      </c>
      <c r="AM62" s="2"/>
      <c r="AN62" s="4"/>
    </row>
    <row r="63" spans="1:40" x14ac:dyDescent="0.3">
      <c r="A63" s="6" t="s">
        <v>56</v>
      </c>
      <c r="B63" s="9" t="s">
        <v>49</v>
      </c>
      <c r="C63" s="10" t="s">
        <v>57</v>
      </c>
      <c r="D63" s="27" t="s">
        <v>58</v>
      </c>
      <c r="E63" s="12">
        <v>1</v>
      </c>
      <c r="F63" s="12">
        <v>1.73</v>
      </c>
      <c r="G63" s="12">
        <v>5.12</v>
      </c>
      <c r="H63" s="12">
        <v>8.66</v>
      </c>
      <c r="I63" s="12">
        <v>2.4300000000000002</v>
      </c>
      <c r="J63" s="14" t="s">
        <v>59</v>
      </c>
      <c r="K63" s="14" t="s">
        <v>60</v>
      </c>
      <c r="L63" s="14" t="s">
        <v>61</v>
      </c>
      <c r="M63" s="14" t="s">
        <v>62</v>
      </c>
      <c r="N63" s="14" t="s">
        <v>44</v>
      </c>
      <c r="O63" s="23">
        <f t="shared" ref="O63:O81" si="16">0.15*X63</f>
        <v>25.5</v>
      </c>
      <c r="P63" s="23">
        <v>5.79</v>
      </c>
      <c r="Q63" s="23"/>
      <c r="R63" s="23">
        <f t="shared" si="7"/>
        <v>31.29</v>
      </c>
      <c r="S63" s="24">
        <v>170</v>
      </c>
      <c r="T63" s="15">
        <v>28</v>
      </c>
      <c r="U63" s="15">
        <v>26</v>
      </c>
      <c r="V63" s="24">
        <v>201.99</v>
      </c>
      <c r="W63" s="24">
        <v>179.99</v>
      </c>
      <c r="X63" s="24">
        <v>170</v>
      </c>
      <c r="Y63" s="15" t="s">
        <v>38</v>
      </c>
      <c r="Z63" s="16" t="s">
        <v>147</v>
      </c>
      <c r="AA63" s="17">
        <v>215686</v>
      </c>
      <c r="AB63" s="17">
        <v>17</v>
      </c>
      <c r="AC63" s="12" t="s">
        <v>42</v>
      </c>
      <c r="AD63" s="18" t="s">
        <v>148</v>
      </c>
      <c r="AE63" s="26">
        <f t="shared" ref="AE63:AE81" si="17">X63</f>
        <v>170</v>
      </c>
      <c r="AF63" s="26">
        <v>56.1</v>
      </c>
      <c r="AG63" s="26">
        <f t="shared" si="8"/>
        <v>82.61</v>
      </c>
      <c r="AH63" s="19">
        <f t="shared" si="9"/>
        <v>0.48594117647058821</v>
      </c>
      <c r="AI63" s="20">
        <f t="shared" si="10"/>
        <v>1.472549019607843</v>
      </c>
      <c r="AJ63" s="9" t="str">
        <f t="shared" si="11"/>
        <v>20%+ Group</v>
      </c>
      <c r="AK63" s="9"/>
      <c r="AL63" s="2">
        <v>999</v>
      </c>
      <c r="AM63" s="2"/>
      <c r="AN63" s="4"/>
    </row>
    <row r="64" spans="1:40" x14ac:dyDescent="0.3">
      <c r="A64" s="6" t="s">
        <v>56</v>
      </c>
      <c r="B64" s="9" t="s">
        <v>49</v>
      </c>
      <c r="C64" s="10" t="s">
        <v>63</v>
      </c>
      <c r="D64" s="27" t="s">
        <v>64</v>
      </c>
      <c r="E64" s="12">
        <v>1</v>
      </c>
      <c r="F64" s="12">
        <v>1</v>
      </c>
      <c r="G64" s="12">
        <v>4.88</v>
      </c>
      <c r="H64" s="12">
        <v>2.25</v>
      </c>
      <c r="I64" s="12">
        <v>0.97</v>
      </c>
      <c r="J64" s="14" t="s">
        <v>65</v>
      </c>
      <c r="K64" s="14" t="s">
        <v>66</v>
      </c>
      <c r="L64" s="14" t="s">
        <v>67</v>
      </c>
      <c r="M64" s="14" t="s">
        <v>68</v>
      </c>
      <c r="N64" s="14" t="s">
        <v>44</v>
      </c>
      <c r="O64" s="23">
        <f t="shared" si="16"/>
        <v>7.4924999999999997</v>
      </c>
      <c r="P64" s="23">
        <v>5.14</v>
      </c>
      <c r="Q64" s="23"/>
      <c r="R64" s="23">
        <f t="shared" si="7"/>
        <v>12.6325</v>
      </c>
      <c r="S64" s="24">
        <v>49.95</v>
      </c>
      <c r="T64" s="15">
        <v>24</v>
      </c>
      <c r="U64" s="15">
        <v>20</v>
      </c>
      <c r="V64" s="24">
        <v>59.99</v>
      </c>
      <c r="W64" s="24">
        <v>49.95</v>
      </c>
      <c r="X64" s="24">
        <v>49.95</v>
      </c>
      <c r="Y64" s="15" t="s">
        <v>38</v>
      </c>
      <c r="Z64" s="16" t="s">
        <v>145</v>
      </c>
      <c r="AA64" s="17">
        <v>47810</v>
      </c>
      <c r="AB64" s="17">
        <v>68</v>
      </c>
      <c r="AC64" s="12" t="s">
        <v>42</v>
      </c>
      <c r="AD64" s="18" t="s">
        <v>149</v>
      </c>
      <c r="AE64" s="26">
        <f t="shared" si="17"/>
        <v>49.95</v>
      </c>
      <c r="AF64" s="26">
        <v>17.981999999999999</v>
      </c>
      <c r="AG64" s="26">
        <f t="shared" si="8"/>
        <v>19.335500000000003</v>
      </c>
      <c r="AH64" s="19">
        <f t="shared" si="9"/>
        <v>0.38709709709709716</v>
      </c>
      <c r="AI64" s="20">
        <f t="shared" si="10"/>
        <v>1.0752697141586032</v>
      </c>
      <c r="AJ64" s="9" t="str">
        <f t="shared" si="11"/>
        <v>20%+ Group</v>
      </c>
      <c r="AK64" s="9"/>
      <c r="AL64" s="2">
        <v>426</v>
      </c>
      <c r="AM64" s="2"/>
      <c r="AN64" s="4"/>
    </row>
    <row r="65" spans="1:40" x14ac:dyDescent="0.3">
      <c r="A65" s="6" t="s">
        <v>56</v>
      </c>
      <c r="B65" s="9" t="s">
        <v>49</v>
      </c>
      <c r="C65" s="10" t="s">
        <v>69</v>
      </c>
      <c r="D65" s="27" t="s">
        <v>70</v>
      </c>
      <c r="E65" s="12">
        <v>1</v>
      </c>
      <c r="F65" s="12">
        <v>0.1</v>
      </c>
      <c r="G65" s="12">
        <v>10.88</v>
      </c>
      <c r="H65" s="12">
        <v>6.11</v>
      </c>
      <c r="I65" s="12">
        <v>0.28999999999999998</v>
      </c>
      <c r="J65" s="14" t="s">
        <v>46</v>
      </c>
      <c r="K65" s="14" t="s">
        <v>71</v>
      </c>
      <c r="L65" s="14" t="s">
        <v>67</v>
      </c>
      <c r="M65" s="14" t="s">
        <v>72</v>
      </c>
      <c r="N65" s="14" t="s">
        <v>47</v>
      </c>
      <c r="O65" s="23">
        <f t="shared" si="16"/>
        <v>4.6559999999999997</v>
      </c>
      <c r="P65" s="23">
        <v>3.07</v>
      </c>
      <c r="Q65" s="23"/>
      <c r="R65" s="23">
        <f t="shared" si="7"/>
        <v>7.7259999999999991</v>
      </c>
      <c r="S65" s="24">
        <v>31.04</v>
      </c>
      <c r="T65" s="15">
        <v>21</v>
      </c>
      <c r="U65" s="15">
        <v>19</v>
      </c>
      <c r="V65" s="24">
        <v>31.04</v>
      </c>
      <c r="W65" s="24">
        <v>18</v>
      </c>
      <c r="X65" s="24">
        <v>31.04</v>
      </c>
      <c r="Y65" s="15" t="s">
        <v>38</v>
      </c>
      <c r="Z65" s="16" t="s">
        <v>145</v>
      </c>
      <c r="AA65" s="17">
        <v>98500</v>
      </c>
      <c r="AB65" s="17">
        <v>39</v>
      </c>
      <c r="AC65" s="12" t="s">
        <v>42</v>
      </c>
      <c r="AD65" s="18" t="s">
        <v>150</v>
      </c>
      <c r="AE65" s="26">
        <f t="shared" si="17"/>
        <v>31.04</v>
      </c>
      <c r="AF65" s="26">
        <v>12.105600000000001</v>
      </c>
      <c r="AG65" s="26">
        <f t="shared" si="8"/>
        <v>11.208399999999999</v>
      </c>
      <c r="AH65" s="19">
        <f t="shared" si="9"/>
        <v>0.36109536082474225</v>
      </c>
      <c r="AI65" s="20">
        <f t="shared" si="10"/>
        <v>0.92588554057626216</v>
      </c>
      <c r="AJ65" s="9" t="str">
        <f t="shared" si="11"/>
        <v>20%+ Group</v>
      </c>
      <c r="AK65" s="9"/>
      <c r="AL65" s="2">
        <v>999</v>
      </c>
      <c r="AM65" s="2"/>
      <c r="AN65" s="4"/>
    </row>
    <row r="66" spans="1:40" x14ac:dyDescent="0.3">
      <c r="A66" s="6" t="s">
        <v>56</v>
      </c>
      <c r="B66" s="9" t="s">
        <v>49</v>
      </c>
      <c r="C66" s="10" t="s">
        <v>73</v>
      </c>
      <c r="D66" s="27" t="s">
        <v>74</v>
      </c>
      <c r="E66" s="12">
        <v>1</v>
      </c>
      <c r="F66" s="12">
        <v>0.1</v>
      </c>
      <c r="G66" s="12">
        <v>6.5</v>
      </c>
      <c r="H66" s="12">
        <v>11.5</v>
      </c>
      <c r="I66" s="12">
        <v>0.3</v>
      </c>
      <c r="J66" s="14" t="s">
        <v>75</v>
      </c>
      <c r="K66" s="14" t="s">
        <v>76</v>
      </c>
      <c r="L66" s="14" t="s">
        <v>67</v>
      </c>
      <c r="M66" s="14" t="s">
        <v>77</v>
      </c>
      <c r="N66" s="14" t="s">
        <v>47</v>
      </c>
      <c r="O66" s="23">
        <f t="shared" si="16"/>
        <v>5.0954999999999995</v>
      </c>
      <c r="P66" s="23">
        <v>2.92</v>
      </c>
      <c r="Q66" s="23"/>
      <c r="R66" s="23">
        <f t="shared" si="7"/>
        <v>8.0154999999999994</v>
      </c>
      <c r="S66" s="24">
        <v>33.97</v>
      </c>
      <c r="T66" s="15">
        <v>27</v>
      </c>
      <c r="U66" s="15">
        <v>26</v>
      </c>
      <c r="V66" s="24"/>
      <c r="W66" s="24">
        <v>33.97</v>
      </c>
      <c r="X66" s="24">
        <v>33.97</v>
      </c>
      <c r="Y66" s="15" t="s">
        <v>38</v>
      </c>
      <c r="Z66" s="16" t="s">
        <v>145</v>
      </c>
      <c r="AA66" s="17">
        <v>98686</v>
      </c>
      <c r="AB66" s="17">
        <v>39</v>
      </c>
      <c r="AC66" s="12" t="s">
        <v>42</v>
      </c>
      <c r="AD66" s="18" t="s">
        <v>151</v>
      </c>
      <c r="AE66" s="26">
        <f t="shared" si="17"/>
        <v>33.97</v>
      </c>
      <c r="AF66" s="26">
        <v>14.267399999999999</v>
      </c>
      <c r="AG66" s="26">
        <f t="shared" si="8"/>
        <v>11.687099999999999</v>
      </c>
      <c r="AH66" s="19">
        <f t="shared" si="9"/>
        <v>0.34404180158963793</v>
      </c>
      <c r="AI66" s="20">
        <f t="shared" si="10"/>
        <v>0.81914714664199506</v>
      </c>
      <c r="AJ66" s="9" t="str">
        <f t="shared" si="11"/>
        <v>20%+ Group</v>
      </c>
      <c r="AK66" s="9"/>
      <c r="AL66" s="2">
        <v>16</v>
      </c>
      <c r="AM66" s="2"/>
      <c r="AN66" s="4"/>
    </row>
    <row r="67" spans="1:40" x14ac:dyDescent="0.3">
      <c r="A67" s="6" t="s">
        <v>56</v>
      </c>
      <c r="B67" s="9" t="s">
        <v>49</v>
      </c>
      <c r="C67" s="10" t="s">
        <v>78</v>
      </c>
      <c r="D67" s="27" t="s">
        <v>79</v>
      </c>
      <c r="E67" s="12">
        <v>1</v>
      </c>
      <c r="F67" s="12">
        <v>0.1</v>
      </c>
      <c r="G67" s="12">
        <v>7.06</v>
      </c>
      <c r="H67" s="12">
        <v>11.25</v>
      </c>
      <c r="I67" s="12">
        <v>0.3</v>
      </c>
      <c r="J67" s="14" t="s">
        <v>75</v>
      </c>
      <c r="K67" s="14" t="s">
        <v>80</v>
      </c>
      <c r="L67" s="14" t="s">
        <v>67</v>
      </c>
      <c r="M67" s="14" t="s">
        <v>81</v>
      </c>
      <c r="N67" s="14" t="s">
        <v>44</v>
      </c>
      <c r="O67" s="23">
        <f t="shared" si="16"/>
        <v>4.7969999999999997</v>
      </c>
      <c r="P67" s="23">
        <v>3.07</v>
      </c>
      <c r="Q67" s="23"/>
      <c r="R67" s="23">
        <f t="shared" si="7"/>
        <v>7.8669999999999991</v>
      </c>
      <c r="S67" s="24">
        <v>31.98</v>
      </c>
      <c r="T67" s="15">
        <v>8</v>
      </c>
      <c r="U67" s="15">
        <v>8</v>
      </c>
      <c r="V67" s="24"/>
      <c r="W67" s="24">
        <v>43.73</v>
      </c>
      <c r="X67" s="24">
        <v>31.98</v>
      </c>
      <c r="Y67" s="15" t="s">
        <v>38</v>
      </c>
      <c r="Z67" s="16" t="s">
        <v>145</v>
      </c>
      <c r="AA67" s="17">
        <v>75792</v>
      </c>
      <c r="AB67" s="17">
        <v>43</v>
      </c>
      <c r="AC67" s="12" t="s">
        <v>42</v>
      </c>
      <c r="AD67" s="18" t="s">
        <v>152</v>
      </c>
      <c r="AE67" s="26">
        <f t="shared" si="17"/>
        <v>31.98</v>
      </c>
      <c r="AF67" s="26">
        <v>14.391</v>
      </c>
      <c r="AG67" s="26">
        <f t="shared" si="8"/>
        <v>9.7219999999999995</v>
      </c>
      <c r="AH67" s="19">
        <f t="shared" si="9"/>
        <v>0.30400250156347713</v>
      </c>
      <c r="AI67" s="20">
        <f t="shared" si="10"/>
        <v>0.67556111458550483</v>
      </c>
      <c r="AJ67" s="9" t="str">
        <f t="shared" si="11"/>
        <v>20%+ Group</v>
      </c>
      <c r="AK67" s="9"/>
      <c r="AL67" s="2">
        <v>15</v>
      </c>
      <c r="AM67" s="2"/>
      <c r="AN67" s="4"/>
    </row>
    <row r="68" spans="1:40" x14ac:dyDescent="0.3">
      <c r="A68" s="6" t="s">
        <v>56</v>
      </c>
      <c r="B68" s="9" t="s">
        <v>49</v>
      </c>
      <c r="C68" s="10" t="s">
        <v>82</v>
      </c>
      <c r="D68" s="27" t="s">
        <v>83</v>
      </c>
      <c r="E68" s="12">
        <v>1</v>
      </c>
      <c r="F68" s="12">
        <v>0.1</v>
      </c>
      <c r="G68" s="12">
        <v>14.7</v>
      </c>
      <c r="H68" s="12">
        <v>10.5</v>
      </c>
      <c r="I68" s="12"/>
      <c r="J68" s="14" t="s">
        <v>84</v>
      </c>
      <c r="K68" s="14" t="s">
        <v>85</v>
      </c>
      <c r="L68" s="14" t="s">
        <v>67</v>
      </c>
      <c r="M68" s="14" t="s">
        <v>86</v>
      </c>
      <c r="N68" s="14" t="s">
        <v>45</v>
      </c>
      <c r="O68" s="23">
        <f t="shared" si="16"/>
        <v>5.9954999999999998</v>
      </c>
      <c r="P68" s="23">
        <v>2.92</v>
      </c>
      <c r="Q68" s="23"/>
      <c r="R68" s="23">
        <f t="shared" si="7"/>
        <v>8.9154999999999998</v>
      </c>
      <c r="S68" s="24">
        <v>39.97</v>
      </c>
      <c r="T68" s="15">
        <v>13</v>
      </c>
      <c r="U68" s="15">
        <v>12</v>
      </c>
      <c r="V68" s="24"/>
      <c r="W68" s="24">
        <v>23</v>
      </c>
      <c r="X68" s="24">
        <v>39.97</v>
      </c>
      <c r="Y68" s="15" t="s">
        <v>38</v>
      </c>
      <c r="Z68" s="16" t="s">
        <v>145</v>
      </c>
      <c r="AA68" s="17">
        <v>79840</v>
      </c>
      <c r="AB68" s="17">
        <v>42</v>
      </c>
      <c r="AC68" s="12" t="s">
        <v>42</v>
      </c>
      <c r="AD68" s="18" t="s">
        <v>153</v>
      </c>
      <c r="AE68" s="26">
        <f t="shared" si="17"/>
        <v>39.97</v>
      </c>
      <c r="AF68" s="26">
        <v>19.185599999999997</v>
      </c>
      <c r="AG68" s="26">
        <f t="shared" si="8"/>
        <v>11.868900000000002</v>
      </c>
      <c r="AH68" s="19">
        <f t="shared" si="9"/>
        <v>0.29694520890668008</v>
      </c>
      <c r="AI68" s="20">
        <f t="shared" si="10"/>
        <v>0.6186358518889169</v>
      </c>
      <c r="AJ68" s="9" t="str">
        <f t="shared" si="11"/>
        <v>20%+ Group</v>
      </c>
      <c r="AK68" s="9" t="s">
        <v>43</v>
      </c>
      <c r="AL68" s="2">
        <v>8</v>
      </c>
      <c r="AM68" s="2"/>
      <c r="AN68" s="4"/>
    </row>
    <row r="69" spans="1:40" x14ac:dyDescent="0.3">
      <c r="A69" s="6" t="s">
        <v>56</v>
      </c>
      <c r="B69" s="9" t="s">
        <v>49</v>
      </c>
      <c r="C69" s="10" t="s">
        <v>87</v>
      </c>
      <c r="D69" s="27" t="s">
        <v>88</v>
      </c>
      <c r="E69" s="12">
        <v>1</v>
      </c>
      <c r="F69" s="12">
        <v>0.1</v>
      </c>
      <c r="G69" s="12">
        <v>14.6</v>
      </c>
      <c r="H69" s="12">
        <v>10.4</v>
      </c>
      <c r="I69" s="12">
        <v>0.38</v>
      </c>
      <c r="J69" s="14" t="s">
        <v>75</v>
      </c>
      <c r="K69" s="14" t="s">
        <v>89</v>
      </c>
      <c r="L69" s="14" t="s">
        <v>67</v>
      </c>
      <c r="M69" s="14" t="s">
        <v>90</v>
      </c>
      <c r="N69" s="14" t="s">
        <v>44</v>
      </c>
      <c r="O69" s="23">
        <f t="shared" si="16"/>
        <v>6.8309999999999995</v>
      </c>
      <c r="P69" s="23">
        <v>3.07</v>
      </c>
      <c r="Q69" s="23"/>
      <c r="R69" s="23">
        <f t="shared" si="7"/>
        <v>9.9009999999999998</v>
      </c>
      <c r="S69" s="24">
        <v>45.54</v>
      </c>
      <c r="T69" s="15">
        <v>11</v>
      </c>
      <c r="U69" s="15">
        <v>11</v>
      </c>
      <c r="V69" s="24"/>
      <c r="W69" s="24">
        <v>45.54</v>
      </c>
      <c r="X69" s="24">
        <v>45.54</v>
      </c>
      <c r="Y69" s="15" t="s">
        <v>38</v>
      </c>
      <c r="Z69" s="16" t="s">
        <v>145</v>
      </c>
      <c r="AA69" s="17">
        <v>88556</v>
      </c>
      <c r="AB69" s="17">
        <v>37</v>
      </c>
      <c r="AC69" s="12" t="s">
        <v>42</v>
      </c>
      <c r="AD69" s="18" t="s">
        <v>154</v>
      </c>
      <c r="AE69" s="26">
        <f t="shared" si="17"/>
        <v>45.54</v>
      </c>
      <c r="AF69" s="26">
        <v>23.2254</v>
      </c>
      <c r="AG69" s="26">
        <f t="shared" si="8"/>
        <v>12.413599999999995</v>
      </c>
      <c r="AH69" s="19">
        <f t="shared" si="9"/>
        <v>0.27258673693456292</v>
      </c>
      <c r="AI69" s="20">
        <f t="shared" si="10"/>
        <v>0.53448379791090772</v>
      </c>
      <c r="AJ69" s="9" t="str">
        <f t="shared" si="11"/>
        <v>20%+ Group</v>
      </c>
      <c r="AK69" s="9" t="s">
        <v>40</v>
      </c>
      <c r="AL69" s="2">
        <v>999</v>
      </c>
      <c r="AM69" s="2"/>
      <c r="AN69" s="4"/>
    </row>
    <row r="70" spans="1:40" x14ac:dyDescent="0.3">
      <c r="A70" s="6" t="s">
        <v>56</v>
      </c>
      <c r="B70" s="9" t="s">
        <v>49</v>
      </c>
      <c r="C70" s="10" t="s">
        <v>91</v>
      </c>
      <c r="D70" s="27" t="s">
        <v>92</v>
      </c>
      <c r="E70" s="12">
        <v>1</v>
      </c>
      <c r="F70" s="12">
        <v>11.9</v>
      </c>
      <c r="G70" s="12">
        <v>0.12</v>
      </c>
      <c r="H70" s="12">
        <v>14.8</v>
      </c>
      <c r="I70" s="12">
        <v>0.15</v>
      </c>
      <c r="J70" s="14" t="s">
        <v>84</v>
      </c>
      <c r="K70" s="14" t="s">
        <v>93</v>
      </c>
      <c r="L70" s="14" t="s">
        <v>67</v>
      </c>
      <c r="M70" s="14" t="s">
        <v>94</v>
      </c>
      <c r="N70" s="14" t="s">
        <v>44</v>
      </c>
      <c r="O70" s="23">
        <f t="shared" si="16"/>
        <v>9.3389999999999986</v>
      </c>
      <c r="P70" s="23">
        <v>10.46</v>
      </c>
      <c r="Q70" s="23"/>
      <c r="R70" s="23">
        <f t="shared" si="7"/>
        <v>19.798999999999999</v>
      </c>
      <c r="S70" s="24">
        <v>62.26</v>
      </c>
      <c r="T70" s="15">
        <v>21</v>
      </c>
      <c r="U70" s="15">
        <v>21</v>
      </c>
      <c r="V70" s="24"/>
      <c r="W70" s="24">
        <v>67.989999999999995</v>
      </c>
      <c r="X70" s="24">
        <v>62.26</v>
      </c>
      <c r="Y70" s="15" t="s">
        <v>38</v>
      </c>
      <c r="Z70" s="16" t="s">
        <v>145</v>
      </c>
      <c r="AA70" s="17">
        <v>41627</v>
      </c>
      <c r="AB70" s="17">
        <v>18</v>
      </c>
      <c r="AC70" s="12" t="s">
        <v>39</v>
      </c>
      <c r="AD70" s="18" t="s">
        <v>155</v>
      </c>
      <c r="AE70" s="26">
        <f t="shared" si="17"/>
        <v>62.26</v>
      </c>
      <c r="AF70" s="26">
        <v>33.620400000000004</v>
      </c>
      <c r="AG70" s="26">
        <f t="shared" si="8"/>
        <v>8.8405999999999949</v>
      </c>
      <c r="AH70" s="19">
        <f t="shared" si="9"/>
        <v>0.14199486026341143</v>
      </c>
      <c r="AI70" s="20">
        <f t="shared" si="10"/>
        <v>0.26295344493224332</v>
      </c>
      <c r="AJ70" s="9" t="str">
        <f t="shared" si="11"/>
        <v>10-20%</v>
      </c>
      <c r="AK70" s="9" t="s">
        <v>40</v>
      </c>
      <c r="AL70" s="2">
        <v>999</v>
      </c>
      <c r="AM70" s="2"/>
      <c r="AN70" s="4"/>
    </row>
    <row r="71" spans="1:40" x14ac:dyDescent="0.3">
      <c r="A71" s="6" t="s">
        <v>56</v>
      </c>
      <c r="B71" s="9" t="s">
        <v>49</v>
      </c>
      <c r="C71" s="10" t="s">
        <v>95</v>
      </c>
      <c r="D71" s="27" t="s">
        <v>96</v>
      </c>
      <c r="E71" s="12">
        <v>1</v>
      </c>
      <c r="F71" s="12">
        <v>11.69</v>
      </c>
      <c r="G71" s="12">
        <v>0.12</v>
      </c>
      <c r="H71" s="12">
        <v>18.7</v>
      </c>
      <c r="I71" s="12">
        <v>0.22</v>
      </c>
      <c r="J71" s="14" t="s">
        <v>84</v>
      </c>
      <c r="K71" s="14" t="s">
        <v>97</v>
      </c>
      <c r="L71" s="14" t="s">
        <v>67</v>
      </c>
      <c r="M71" s="14" t="s">
        <v>98</v>
      </c>
      <c r="N71" s="14" t="s">
        <v>44</v>
      </c>
      <c r="O71" s="23">
        <f t="shared" si="16"/>
        <v>4.0829999999999993</v>
      </c>
      <c r="P71" s="23">
        <v>10.46</v>
      </c>
      <c r="Q71" s="23"/>
      <c r="R71" s="23">
        <f t="shared" si="7"/>
        <v>14.542999999999999</v>
      </c>
      <c r="S71" s="24">
        <v>27.22</v>
      </c>
      <c r="T71" s="15">
        <v>22</v>
      </c>
      <c r="U71" s="15">
        <v>21</v>
      </c>
      <c r="V71" s="24">
        <v>85.99</v>
      </c>
      <c r="W71" s="24">
        <v>89.99</v>
      </c>
      <c r="X71" s="24">
        <v>27.22</v>
      </c>
      <c r="Y71" s="15" t="s">
        <v>41</v>
      </c>
      <c r="Z71" s="16" t="s">
        <v>145</v>
      </c>
      <c r="AA71" s="17">
        <v>55097</v>
      </c>
      <c r="AB71" s="17">
        <v>20</v>
      </c>
      <c r="AC71" s="12" t="s">
        <v>42</v>
      </c>
      <c r="AD71" s="18" t="s">
        <v>156</v>
      </c>
      <c r="AE71" s="26">
        <f t="shared" si="17"/>
        <v>27.22</v>
      </c>
      <c r="AF71" s="26">
        <v>15.515399999999998</v>
      </c>
      <c r="AG71" s="26">
        <f t="shared" si="8"/>
        <v>-2.8383999999999983</v>
      </c>
      <c r="AH71" s="19">
        <f t="shared" si="9"/>
        <v>-0.10427626745040405</v>
      </c>
      <c r="AI71" s="20">
        <f t="shared" si="10"/>
        <v>-0.18294082008842819</v>
      </c>
      <c r="AJ71" s="9" t="str">
        <f t="shared" si="11"/>
        <v>&lt;00    Group</v>
      </c>
      <c r="AK71" s="9"/>
      <c r="AL71" s="2">
        <v>50</v>
      </c>
      <c r="AM71" s="2"/>
      <c r="AN71" s="4"/>
    </row>
    <row r="72" spans="1:40" x14ac:dyDescent="0.3">
      <c r="A72" s="6" t="s">
        <v>56</v>
      </c>
      <c r="B72" s="9" t="s">
        <v>49</v>
      </c>
      <c r="C72" s="10" t="s">
        <v>99</v>
      </c>
      <c r="D72" s="27" t="s">
        <v>100</v>
      </c>
      <c r="E72" s="12">
        <v>1</v>
      </c>
      <c r="F72" s="12">
        <v>0.25</v>
      </c>
      <c r="G72" s="12">
        <v>27.25</v>
      </c>
      <c r="H72" s="12">
        <v>17.25</v>
      </c>
      <c r="I72" s="12">
        <v>0.93</v>
      </c>
      <c r="J72" s="14" t="s">
        <v>101</v>
      </c>
      <c r="K72" s="14" t="s">
        <v>102</v>
      </c>
      <c r="L72" s="14" t="s">
        <v>67</v>
      </c>
      <c r="M72" s="14" t="s">
        <v>103</v>
      </c>
      <c r="N72" s="14" t="s">
        <v>44</v>
      </c>
      <c r="O72" s="23">
        <f t="shared" si="16"/>
        <v>12.293999999999999</v>
      </c>
      <c r="P72" s="23">
        <v>11.22</v>
      </c>
      <c r="Q72" s="23"/>
      <c r="R72" s="23">
        <f t="shared" si="7"/>
        <v>23.513999999999999</v>
      </c>
      <c r="S72" s="24">
        <v>81.96</v>
      </c>
      <c r="T72" s="15">
        <v>30</v>
      </c>
      <c r="U72" s="15">
        <v>28</v>
      </c>
      <c r="V72" s="24">
        <v>81.96</v>
      </c>
      <c r="W72" s="24">
        <v>81.96</v>
      </c>
      <c r="X72" s="24">
        <v>81.96</v>
      </c>
      <c r="Y72" s="15" t="s">
        <v>41</v>
      </c>
      <c r="Z72" s="16" t="s">
        <v>145</v>
      </c>
      <c r="AA72" s="17">
        <v>109223</v>
      </c>
      <c r="AB72" s="17">
        <v>10</v>
      </c>
      <c r="AC72" s="12" t="s">
        <v>42</v>
      </c>
      <c r="AD72" s="18" t="s">
        <v>157</v>
      </c>
      <c r="AE72" s="26">
        <f t="shared" si="17"/>
        <v>81.96</v>
      </c>
      <c r="AF72" s="26">
        <v>49.175999999999995</v>
      </c>
      <c r="AG72" s="26">
        <f t="shared" si="8"/>
        <v>9.2700000000000014</v>
      </c>
      <c r="AH72" s="19">
        <f t="shared" si="9"/>
        <v>0.11310395314787704</v>
      </c>
      <c r="AI72" s="20">
        <f t="shared" si="10"/>
        <v>0.18850658857979508</v>
      </c>
      <c r="AJ72" s="9" t="str">
        <f t="shared" si="11"/>
        <v>10-20%</v>
      </c>
      <c r="AK72" s="9"/>
      <c r="AL72" s="2">
        <v>71</v>
      </c>
      <c r="AM72" s="2"/>
      <c r="AN72" s="4"/>
    </row>
    <row r="73" spans="1:40" x14ac:dyDescent="0.3">
      <c r="A73" s="6" t="s">
        <v>56</v>
      </c>
      <c r="B73" s="9" t="s">
        <v>49</v>
      </c>
      <c r="C73" s="10" t="s">
        <v>104</v>
      </c>
      <c r="D73" s="27" t="s">
        <v>105</v>
      </c>
      <c r="E73" s="12">
        <v>1</v>
      </c>
      <c r="F73" s="12">
        <v>20.5</v>
      </c>
      <c r="G73" s="12">
        <v>0.12</v>
      </c>
      <c r="H73" s="12">
        <v>12.8</v>
      </c>
      <c r="I73" s="12">
        <v>1</v>
      </c>
      <c r="J73" s="14" t="s">
        <v>84</v>
      </c>
      <c r="K73" s="14" t="s">
        <v>106</v>
      </c>
      <c r="L73" s="14" t="s">
        <v>67</v>
      </c>
      <c r="M73" s="14" t="s">
        <v>107</v>
      </c>
      <c r="N73" s="14" t="s">
        <v>44</v>
      </c>
      <c r="O73" s="23">
        <f t="shared" si="16"/>
        <v>11.998499999999998</v>
      </c>
      <c r="P73" s="23">
        <v>10.46</v>
      </c>
      <c r="Q73" s="23"/>
      <c r="R73" s="23">
        <f t="shared" si="7"/>
        <v>22.458500000000001</v>
      </c>
      <c r="S73" s="24">
        <v>79.989999999999995</v>
      </c>
      <c r="T73" s="15">
        <v>17</v>
      </c>
      <c r="U73" s="15">
        <v>17</v>
      </c>
      <c r="V73" s="24">
        <v>79.989999999999995</v>
      </c>
      <c r="W73" s="24">
        <v>101.87</v>
      </c>
      <c r="X73" s="24">
        <v>79.989999999999995</v>
      </c>
      <c r="Y73" s="15" t="s">
        <v>41</v>
      </c>
      <c r="Z73" s="16" t="s">
        <v>145</v>
      </c>
      <c r="AA73" s="17">
        <v>55440</v>
      </c>
      <c r="AB73" s="17">
        <v>65</v>
      </c>
      <c r="AC73" s="12" t="s">
        <v>42</v>
      </c>
      <c r="AD73" s="18" t="s">
        <v>158</v>
      </c>
      <c r="AE73" s="26">
        <f t="shared" si="17"/>
        <v>79.989999999999995</v>
      </c>
      <c r="AF73" s="26">
        <v>50.393699999999995</v>
      </c>
      <c r="AG73" s="26">
        <f t="shared" si="8"/>
        <v>7.1377999999999915</v>
      </c>
      <c r="AH73" s="19">
        <f t="shared" si="9"/>
        <v>8.9233654206775745E-2</v>
      </c>
      <c r="AI73" s="20">
        <f t="shared" si="10"/>
        <v>0.1416407209631361</v>
      </c>
      <c r="AJ73" s="9" t="str">
        <f t="shared" si="11"/>
        <v>00-10% Group</v>
      </c>
      <c r="AK73" s="9"/>
      <c r="AL73" s="2">
        <v>94</v>
      </c>
      <c r="AM73" s="2"/>
      <c r="AN73" s="4"/>
    </row>
    <row r="74" spans="1:40" x14ac:dyDescent="0.3">
      <c r="A74" s="6" t="s">
        <v>56</v>
      </c>
      <c r="B74" s="9" t="s">
        <v>49</v>
      </c>
      <c r="C74" s="10" t="s">
        <v>108</v>
      </c>
      <c r="D74" s="27" t="s">
        <v>109</v>
      </c>
      <c r="E74" s="12">
        <v>1</v>
      </c>
      <c r="F74" s="12">
        <v>12</v>
      </c>
      <c r="G74" s="12">
        <v>2.2000000000000002</v>
      </c>
      <c r="H74" s="12">
        <v>15.1</v>
      </c>
      <c r="I74" s="12">
        <v>1.99</v>
      </c>
      <c r="J74" s="14" t="s">
        <v>110</v>
      </c>
      <c r="K74" s="14" t="s">
        <v>111</v>
      </c>
      <c r="L74" s="14" t="s">
        <v>67</v>
      </c>
      <c r="M74" s="14" t="s">
        <v>112</v>
      </c>
      <c r="N74" s="14" t="s">
        <v>44</v>
      </c>
      <c r="O74" s="23">
        <f t="shared" si="16"/>
        <v>5.6070000000000002</v>
      </c>
      <c r="P74" s="23">
        <v>6.43</v>
      </c>
      <c r="Q74" s="23"/>
      <c r="R74" s="23">
        <f t="shared" si="7"/>
        <v>12.036999999999999</v>
      </c>
      <c r="S74" s="24">
        <v>37.380000000000003</v>
      </c>
      <c r="T74" s="15">
        <v>32</v>
      </c>
      <c r="U74" s="15">
        <v>29</v>
      </c>
      <c r="V74" s="24">
        <v>37.380000000000003</v>
      </c>
      <c r="W74" s="24">
        <v>29.99</v>
      </c>
      <c r="X74" s="24">
        <v>37.380000000000003</v>
      </c>
      <c r="Y74" s="15" t="s">
        <v>38</v>
      </c>
      <c r="Z74" s="16" t="s">
        <v>145</v>
      </c>
      <c r="AA74" s="17">
        <v>250</v>
      </c>
      <c r="AB74" s="17">
        <v>16300</v>
      </c>
      <c r="AC74" s="12" t="s">
        <v>42</v>
      </c>
      <c r="AD74" s="18" t="s">
        <v>159</v>
      </c>
      <c r="AE74" s="26">
        <f t="shared" si="17"/>
        <v>37.380000000000003</v>
      </c>
      <c r="AF74" s="26">
        <v>24.670800000000003</v>
      </c>
      <c r="AG74" s="26">
        <f t="shared" si="8"/>
        <v>0.67219999999999658</v>
      </c>
      <c r="AH74" s="19">
        <f t="shared" si="9"/>
        <v>1.7982878544676204E-2</v>
      </c>
      <c r="AI74" s="20">
        <f t="shared" si="10"/>
        <v>2.7246785673751824E-2</v>
      </c>
      <c r="AJ74" s="9" t="str">
        <f t="shared" si="11"/>
        <v>00-10% Group</v>
      </c>
      <c r="AK74" s="9"/>
      <c r="AL74" s="2">
        <v>147</v>
      </c>
      <c r="AM74" s="2"/>
      <c r="AN74" s="4"/>
    </row>
    <row r="75" spans="1:40" x14ac:dyDescent="0.3">
      <c r="A75" s="6" t="s">
        <v>56</v>
      </c>
      <c r="B75" s="9" t="s">
        <v>49</v>
      </c>
      <c r="C75" s="10" t="s">
        <v>108</v>
      </c>
      <c r="D75" s="27" t="s">
        <v>113</v>
      </c>
      <c r="E75" s="12">
        <v>97</v>
      </c>
      <c r="F75" s="12">
        <v>15</v>
      </c>
      <c r="G75" s="12">
        <v>12</v>
      </c>
      <c r="H75" s="12">
        <v>3</v>
      </c>
      <c r="I75" s="12">
        <v>1.9</v>
      </c>
      <c r="J75" s="14" t="s">
        <v>110</v>
      </c>
      <c r="K75" s="14" t="s">
        <v>114</v>
      </c>
      <c r="L75" s="14" t="s">
        <v>67</v>
      </c>
      <c r="M75" s="14" t="s">
        <v>115</v>
      </c>
      <c r="N75" s="14" t="s">
        <v>45</v>
      </c>
      <c r="O75" s="23">
        <f t="shared" si="16"/>
        <v>7.0934999999999997</v>
      </c>
      <c r="P75" s="23">
        <v>5.79</v>
      </c>
      <c r="Q75" s="23"/>
      <c r="R75" s="23">
        <f t="shared" si="7"/>
        <v>12.8835</v>
      </c>
      <c r="S75" s="24">
        <v>47.29</v>
      </c>
      <c r="T75" s="15">
        <v>13</v>
      </c>
      <c r="U75" s="15">
        <v>12</v>
      </c>
      <c r="V75" s="24"/>
      <c r="W75" s="24">
        <v>46.99</v>
      </c>
      <c r="X75" s="24">
        <v>47.29</v>
      </c>
      <c r="Y75" s="15" t="s">
        <v>38</v>
      </c>
      <c r="Z75" s="16" t="s">
        <v>145</v>
      </c>
      <c r="AA75" s="17">
        <v>131999</v>
      </c>
      <c r="AB75" s="17">
        <v>39</v>
      </c>
      <c r="AC75" s="12" t="s">
        <v>42</v>
      </c>
      <c r="AD75" s="18" t="s">
        <v>160</v>
      </c>
      <c r="AE75" s="26">
        <f t="shared" si="17"/>
        <v>47.29</v>
      </c>
      <c r="AF75" s="26">
        <v>32.630099999999999</v>
      </c>
      <c r="AG75" s="26">
        <f t="shared" si="8"/>
        <v>1.7764000000000015</v>
      </c>
      <c r="AH75" s="19">
        <f t="shared" si="9"/>
        <v>3.756396701205332E-2</v>
      </c>
      <c r="AI75" s="20">
        <f t="shared" si="10"/>
        <v>5.4440531901526555E-2</v>
      </c>
      <c r="AJ75" s="9" t="str">
        <f t="shared" si="11"/>
        <v>00-10% Group</v>
      </c>
      <c r="AK75" s="9" t="s">
        <v>40</v>
      </c>
      <c r="AL75" s="2">
        <v>100</v>
      </c>
      <c r="AM75" s="2"/>
      <c r="AN75" s="4"/>
    </row>
    <row r="76" spans="1:40" x14ac:dyDescent="0.3">
      <c r="A76" s="6" t="s">
        <v>56</v>
      </c>
      <c r="B76" s="9" t="s">
        <v>49</v>
      </c>
      <c r="C76" s="10" t="s">
        <v>116</v>
      </c>
      <c r="D76" s="27" t="s">
        <v>117</v>
      </c>
      <c r="E76" s="12">
        <v>1</v>
      </c>
      <c r="F76" s="12">
        <v>1</v>
      </c>
      <c r="G76" s="12">
        <v>5.25</v>
      </c>
      <c r="H76" s="12">
        <v>5.25</v>
      </c>
      <c r="I76" s="12">
        <v>0.4</v>
      </c>
      <c r="J76" s="14" t="s">
        <v>118</v>
      </c>
      <c r="K76" s="14" t="s">
        <v>119</v>
      </c>
      <c r="L76" s="14" t="s">
        <v>67</v>
      </c>
      <c r="M76" s="14" t="s">
        <v>120</v>
      </c>
      <c r="N76" s="14" t="s">
        <v>47</v>
      </c>
      <c r="O76" s="23">
        <f t="shared" si="16"/>
        <v>1.9484999999999999</v>
      </c>
      <c r="P76" s="23">
        <v>3.77</v>
      </c>
      <c r="Q76" s="23"/>
      <c r="R76" s="23">
        <f t="shared" si="7"/>
        <v>5.7184999999999997</v>
      </c>
      <c r="S76" s="24">
        <v>12.99</v>
      </c>
      <c r="T76" s="15">
        <v>47</v>
      </c>
      <c r="U76" s="15">
        <v>35</v>
      </c>
      <c r="V76" s="24">
        <v>16.09</v>
      </c>
      <c r="W76" s="24">
        <v>4.3499999999999996</v>
      </c>
      <c r="X76" s="24">
        <v>12.99</v>
      </c>
      <c r="Y76" s="15" t="s">
        <v>38</v>
      </c>
      <c r="Z76" s="16" t="s">
        <v>145</v>
      </c>
      <c r="AA76" s="17">
        <v>53984</v>
      </c>
      <c r="AB76" s="17">
        <v>39</v>
      </c>
      <c r="AC76" s="12" t="s">
        <v>42</v>
      </c>
      <c r="AD76" s="18" t="s">
        <v>161</v>
      </c>
      <c r="AE76" s="26">
        <f t="shared" si="17"/>
        <v>12.99</v>
      </c>
      <c r="AF76" s="26">
        <v>9.3528000000000002</v>
      </c>
      <c r="AG76" s="26">
        <f t="shared" si="8"/>
        <v>-2.081300000000001</v>
      </c>
      <c r="AH76" s="19">
        <f t="shared" si="9"/>
        <v>-0.16022324865280993</v>
      </c>
      <c r="AI76" s="20">
        <f t="shared" si="10"/>
        <v>-0.22253228979556935</v>
      </c>
      <c r="AJ76" s="9" t="str">
        <f t="shared" si="11"/>
        <v>&lt;00    Group</v>
      </c>
      <c r="AK76" s="9"/>
      <c r="AL76" s="2">
        <v>999</v>
      </c>
      <c r="AM76" s="2"/>
      <c r="AN76" s="4"/>
    </row>
    <row r="77" spans="1:40" x14ac:dyDescent="0.3">
      <c r="A77" s="6" t="s">
        <v>121</v>
      </c>
      <c r="B77" s="9" t="s">
        <v>49</v>
      </c>
      <c r="C77" s="10" t="s">
        <v>122</v>
      </c>
      <c r="D77" s="27" t="s">
        <v>123</v>
      </c>
      <c r="E77" s="12">
        <v>1</v>
      </c>
      <c r="F77" s="12">
        <v>0.75</v>
      </c>
      <c r="G77" s="12">
        <v>9.25</v>
      </c>
      <c r="H77" s="12">
        <v>12</v>
      </c>
      <c r="I77" s="12">
        <v>1.1499999999999999</v>
      </c>
      <c r="J77" s="14" t="s">
        <v>110</v>
      </c>
      <c r="K77" s="14" t="s">
        <v>124</v>
      </c>
      <c r="L77" s="14" t="s">
        <v>125</v>
      </c>
      <c r="M77" s="14" t="s">
        <v>126</v>
      </c>
      <c r="N77" s="14" t="s">
        <v>44</v>
      </c>
      <c r="O77" s="23">
        <f t="shared" si="16"/>
        <v>2.403</v>
      </c>
      <c r="P77" s="23">
        <v>6.43</v>
      </c>
      <c r="Q77" s="23"/>
      <c r="R77" s="23">
        <f t="shared" si="7"/>
        <v>8.8330000000000002</v>
      </c>
      <c r="S77" s="24">
        <v>16.02</v>
      </c>
      <c r="T77" s="15">
        <v>29</v>
      </c>
      <c r="U77" s="15">
        <v>28</v>
      </c>
      <c r="V77" s="24">
        <v>16.02</v>
      </c>
      <c r="W77" s="24">
        <v>22.46</v>
      </c>
      <c r="X77" s="24">
        <v>16.02</v>
      </c>
      <c r="Y77" s="15" t="s">
        <v>41</v>
      </c>
      <c r="Z77" s="16" t="s">
        <v>145</v>
      </c>
      <c r="AA77" s="17">
        <v>42712</v>
      </c>
      <c r="AB77" s="17">
        <v>39</v>
      </c>
      <c r="AC77" s="12" t="s">
        <v>42</v>
      </c>
      <c r="AD77" s="18" t="s">
        <v>162</v>
      </c>
      <c r="AE77" s="26">
        <f t="shared" si="17"/>
        <v>16.02</v>
      </c>
      <c r="AF77" s="26">
        <v>12.015000000000001</v>
      </c>
      <c r="AG77" s="26">
        <f t="shared" si="8"/>
        <v>-4.8280000000000012</v>
      </c>
      <c r="AH77" s="19">
        <f t="shared" si="9"/>
        <v>-0.30137328339575536</v>
      </c>
      <c r="AI77" s="20">
        <f t="shared" si="10"/>
        <v>-0.40183104452767382</v>
      </c>
      <c r="AJ77" s="9" t="str">
        <f t="shared" si="11"/>
        <v>&lt;00    Group</v>
      </c>
      <c r="AK77" s="9"/>
      <c r="AL77" s="2">
        <v>150</v>
      </c>
      <c r="AM77" s="2"/>
      <c r="AN77" s="4"/>
    </row>
    <row r="78" spans="1:40" x14ac:dyDescent="0.3">
      <c r="A78" s="6" t="s">
        <v>127</v>
      </c>
      <c r="B78" s="9" t="s">
        <v>49</v>
      </c>
      <c r="C78" s="10">
        <v>887037400481</v>
      </c>
      <c r="D78" s="27" t="s">
        <v>128</v>
      </c>
      <c r="E78" s="12">
        <v>1</v>
      </c>
      <c r="F78" s="12">
        <v>3</v>
      </c>
      <c r="G78" s="12">
        <v>8</v>
      </c>
      <c r="H78" s="12">
        <v>5</v>
      </c>
      <c r="I78" s="12">
        <v>0.79</v>
      </c>
      <c r="J78" s="14" t="s">
        <v>65</v>
      </c>
      <c r="K78" s="14" t="s">
        <v>129</v>
      </c>
      <c r="L78" s="14" t="s">
        <v>130</v>
      </c>
      <c r="M78" s="14" t="s">
        <v>131</v>
      </c>
      <c r="N78" s="14" t="s">
        <v>47</v>
      </c>
      <c r="O78" s="23">
        <f t="shared" si="16"/>
        <v>3.7845</v>
      </c>
      <c r="P78" s="23">
        <v>5.14</v>
      </c>
      <c r="Q78" s="23"/>
      <c r="R78" s="23">
        <f t="shared" si="7"/>
        <v>8.9245000000000001</v>
      </c>
      <c r="S78" s="24">
        <v>25.23</v>
      </c>
      <c r="T78" s="15">
        <v>28</v>
      </c>
      <c r="U78" s="15">
        <v>27</v>
      </c>
      <c r="V78" s="24">
        <v>19.98</v>
      </c>
      <c r="W78" s="24">
        <v>25.23</v>
      </c>
      <c r="X78" s="24">
        <v>25.23</v>
      </c>
      <c r="Y78" s="15" t="s">
        <v>41</v>
      </c>
      <c r="Z78" s="16" t="s">
        <v>145</v>
      </c>
      <c r="AA78" s="17">
        <v>8038</v>
      </c>
      <c r="AB78" s="17">
        <v>154</v>
      </c>
      <c r="AC78" s="12" t="s">
        <v>42</v>
      </c>
      <c r="AD78" s="18" t="s">
        <v>163</v>
      </c>
      <c r="AE78" s="26">
        <f t="shared" si="17"/>
        <v>25.23</v>
      </c>
      <c r="AF78" s="26">
        <v>19.679400000000001</v>
      </c>
      <c r="AG78" s="26">
        <f t="shared" si="8"/>
        <v>-3.3739000000000017</v>
      </c>
      <c r="AH78" s="19">
        <f t="shared" si="9"/>
        <v>-0.13372572334522401</v>
      </c>
      <c r="AI78" s="20">
        <f t="shared" si="10"/>
        <v>-0.17144323505797948</v>
      </c>
      <c r="AJ78" s="9" t="str">
        <f t="shared" si="11"/>
        <v>&lt;00    Group</v>
      </c>
      <c r="AK78" s="9"/>
      <c r="AL78" s="2">
        <v>505</v>
      </c>
      <c r="AM78" s="2"/>
      <c r="AN78" s="4"/>
    </row>
    <row r="79" spans="1:40" x14ac:dyDescent="0.3">
      <c r="A79" s="6" t="s">
        <v>127</v>
      </c>
      <c r="B79" s="9" t="s">
        <v>49</v>
      </c>
      <c r="C79" s="10">
        <v>887037400481</v>
      </c>
      <c r="D79" s="27" t="s">
        <v>132</v>
      </c>
      <c r="E79" s="12">
        <v>1</v>
      </c>
      <c r="F79" s="12">
        <v>1.2</v>
      </c>
      <c r="G79" s="12"/>
      <c r="H79" s="12">
        <v>2</v>
      </c>
      <c r="I79" s="12">
        <v>0.79</v>
      </c>
      <c r="J79" s="14" t="s">
        <v>65</v>
      </c>
      <c r="K79" s="14" t="s">
        <v>133</v>
      </c>
      <c r="L79" s="14" t="s">
        <v>130</v>
      </c>
      <c r="M79" s="14" t="s">
        <v>131</v>
      </c>
      <c r="N79" s="14" t="s">
        <v>134</v>
      </c>
      <c r="O79" s="23">
        <f t="shared" si="16"/>
        <v>4.9485000000000001</v>
      </c>
      <c r="P79" s="23">
        <v>4.5199999999999996</v>
      </c>
      <c r="Q79" s="23"/>
      <c r="R79" s="23">
        <f t="shared" si="7"/>
        <v>9.4684999999999988</v>
      </c>
      <c r="S79" s="24">
        <v>32.99</v>
      </c>
      <c r="T79" s="15">
        <v>14</v>
      </c>
      <c r="U79" s="15">
        <v>12</v>
      </c>
      <c r="V79" s="24">
        <v>126.84</v>
      </c>
      <c r="W79" s="24">
        <v>31.99</v>
      </c>
      <c r="X79" s="24">
        <v>32.99</v>
      </c>
      <c r="Y79" s="15" t="s">
        <v>38</v>
      </c>
      <c r="Z79" s="16" t="s">
        <v>145</v>
      </c>
      <c r="AA79" s="17">
        <v>37751</v>
      </c>
      <c r="AB79" s="17">
        <v>34</v>
      </c>
      <c r="AC79" s="12" t="s">
        <v>42</v>
      </c>
      <c r="AD79" s="18" t="s">
        <v>164</v>
      </c>
      <c r="AE79" s="26">
        <f t="shared" si="17"/>
        <v>32.99</v>
      </c>
      <c r="AF79" s="26">
        <v>26.721900000000005</v>
      </c>
      <c r="AG79" s="26">
        <f t="shared" si="8"/>
        <v>-3.2004000000000055</v>
      </c>
      <c r="AH79" s="19">
        <f t="shared" si="9"/>
        <v>-9.7011215519854657E-2</v>
      </c>
      <c r="AI79" s="20">
        <f t="shared" si="10"/>
        <v>-0.1197669327405613</v>
      </c>
      <c r="AJ79" s="9" t="str">
        <f t="shared" si="11"/>
        <v>&lt;00    Group</v>
      </c>
      <c r="AK79" s="9" t="s">
        <v>40</v>
      </c>
      <c r="AL79" s="2">
        <v>19</v>
      </c>
      <c r="AM79" s="2"/>
      <c r="AN79" s="4"/>
    </row>
    <row r="80" spans="1:40" x14ac:dyDescent="0.3">
      <c r="A80" s="6" t="s">
        <v>135</v>
      </c>
      <c r="B80" s="9" t="s">
        <v>49</v>
      </c>
      <c r="C80" s="10" t="s">
        <v>136</v>
      </c>
      <c r="D80" s="27" t="s">
        <v>137</v>
      </c>
      <c r="E80" s="12">
        <v>1</v>
      </c>
      <c r="F80" s="12">
        <v>5.98</v>
      </c>
      <c r="G80" s="12">
        <v>8.66</v>
      </c>
      <c r="H80" s="12">
        <v>2.2400000000000002</v>
      </c>
      <c r="I80" s="12">
        <v>0.18</v>
      </c>
      <c r="J80" s="14" t="s">
        <v>138</v>
      </c>
      <c r="K80" s="14" t="s">
        <v>139</v>
      </c>
      <c r="L80" s="14" t="s">
        <v>61</v>
      </c>
      <c r="M80" s="14" t="s">
        <v>140</v>
      </c>
      <c r="N80" s="14" t="s">
        <v>44</v>
      </c>
      <c r="O80" s="23">
        <f t="shared" si="16"/>
        <v>9.2909999999999986</v>
      </c>
      <c r="P80" s="23">
        <v>3.77</v>
      </c>
      <c r="Q80" s="23"/>
      <c r="R80" s="23">
        <f t="shared" si="7"/>
        <v>13.060999999999998</v>
      </c>
      <c r="S80" s="24">
        <v>61.94</v>
      </c>
      <c r="T80" s="15">
        <v>15</v>
      </c>
      <c r="U80" s="15">
        <v>15</v>
      </c>
      <c r="V80" s="24">
        <v>61.94</v>
      </c>
      <c r="W80" s="24">
        <v>67.89</v>
      </c>
      <c r="X80" s="24">
        <v>61.94</v>
      </c>
      <c r="Y80" s="15" t="s">
        <v>41</v>
      </c>
      <c r="Z80" s="16" t="s">
        <v>147</v>
      </c>
      <c r="AA80" s="17">
        <v>1388169</v>
      </c>
      <c r="AB80" s="17">
        <v>1</v>
      </c>
      <c r="AC80" s="12" t="s">
        <v>42</v>
      </c>
      <c r="AD80" s="18" t="s">
        <v>165</v>
      </c>
      <c r="AE80" s="26">
        <f t="shared" si="17"/>
        <v>61.94</v>
      </c>
      <c r="AF80" s="26">
        <v>52.029599999999995</v>
      </c>
      <c r="AG80" s="26">
        <f t="shared" si="8"/>
        <v>-3.1506000000000012</v>
      </c>
      <c r="AH80" s="19">
        <f t="shared" si="9"/>
        <v>-5.0865353567969021E-2</v>
      </c>
      <c r="AI80" s="20">
        <f t="shared" si="10"/>
        <v>-6.0553992342820266E-2</v>
      </c>
      <c r="AJ80" s="9" t="str">
        <f t="shared" si="11"/>
        <v>&lt;00    Group</v>
      </c>
      <c r="AK80" s="9"/>
      <c r="AL80" s="2">
        <v>540</v>
      </c>
      <c r="AM80" s="2"/>
      <c r="AN80" s="4"/>
    </row>
    <row r="81" spans="1:40" x14ac:dyDescent="0.3">
      <c r="A81" s="6" t="s">
        <v>135</v>
      </c>
      <c r="B81" s="9" t="s">
        <v>49</v>
      </c>
      <c r="C81" s="10">
        <v>845282075090</v>
      </c>
      <c r="D81" s="27" t="s">
        <v>141</v>
      </c>
      <c r="E81" s="12">
        <v>1</v>
      </c>
      <c r="F81" s="12">
        <v>0.9</v>
      </c>
      <c r="G81" s="12">
        <v>2.2000000000000002</v>
      </c>
      <c r="H81" s="12">
        <v>8.1999999999999993</v>
      </c>
      <c r="I81" s="12">
        <v>1</v>
      </c>
      <c r="J81" s="14" t="s">
        <v>142</v>
      </c>
      <c r="K81" s="14" t="s">
        <v>143</v>
      </c>
      <c r="L81" s="14" t="s">
        <v>130</v>
      </c>
      <c r="M81" s="14" t="s">
        <v>144</v>
      </c>
      <c r="N81" s="14" t="s">
        <v>47</v>
      </c>
      <c r="O81" s="23">
        <f t="shared" si="16"/>
        <v>13.498499999999998</v>
      </c>
      <c r="P81" s="23">
        <v>3.88</v>
      </c>
      <c r="Q81" s="23"/>
      <c r="R81" s="23">
        <f t="shared" si="7"/>
        <v>17.378499999999999</v>
      </c>
      <c r="S81" s="24">
        <v>89.99</v>
      </c>
      <c r="T81" s="15">
        <v>4</v>
      </c>
      <c r="U81" s="15">
        <v>4</v>
      </c>
      <c r="V81" s="24"/>
      <c r="W81" s="24">
        <v>89.99</v>
      </c>
      <c r="X81" s="24">
        <v>89.99</v>
      </c>
      <c r="Y81" s="15" t="s">
        <v>38</v>
      </c>
      <c r="Z81" s="16" t="s">
        <v>145</v>
      </c>
      <c r="AA81" s="17">
        <v>31876</v>
      </c>
      <c r="AB81" s="17">
        <v>39</v>
      </c>
      <c r="AC81" s="12" t="s">
        <v>42</v>
      </c>
      <c r="AD81" s="18" t="s">
        <v>166</v>
      </c>
      <c r="AE81" s="26">
        <f t="shared" si="17"/>
        <v>89.99</v>
      </c>
      <c r="AF81" s="26">
        <v>78.291299999999907</v>
      </c>
      <c r="AG81" s="26">
        <f t="shared" si="8"/>
        <v>-5.6797999999999194</v>
      </c>
      <c r="AH81" s="19">
        <f t="shared" si="9"/>
        <v>-6.311590176686209E-2</v>
      </c>
      <c r="AI81" s="20">
        <f t="shared" si="10"/>
        <v>-7.254701352512892E-2</v>
      </c>
      <c r="AJ81" s="9" t="str">
        <f t="shared" si="11"/>
        <v>&lt;00    Group</v>
      </c>
      <c r="AK81" s="9" t="s">
        <v>40</v>
      </c>
      <c r="AL81" s="2">
        <v>255</v>
      </c>
      <c r="AM81" s="2"/>
      <c r="AN81" s="4"/>
    </row>
    <row r="82" spans="1:40" x14ac:dyDescent="0.3">
      <c r="A82" s="6" t="s">
        <v>48</v>
      </c>
      <c r="B82" s="9" t="s">
        <v>49</v>
      </c>
      <c r="C82" s="10" t="s">
        <v>50</v>
      </c>
      <c r="D82" s="27" t="s">
        <v>51</v>
      </c>
      <c r="E82" s="12">
        <v>1</v>
      </c>
      <c r="F82" s="12">
        <v>5.5</v>
      </c>
      <c r="G82" s="12">
        <v>7.5</v>
      </c>
      <c r="H82" s="12">
        <v>2</v>
      </c>
      <c r="I82" s="12">
        <v>0.66</v>
      </c>
      <c r="J82" s="14" t="s">
        <v>52</v>
      </c>
      <c r="K82" s="14" t="s">
        <v>53</v>
      </c>
      <c r="L82" s="14" t="s">
        <v>54</v>
      </c>
      <c r="M82" s="14" t="s">
        <v>55</v>
      </c>
      <c r="N82" s="14" t="s">
        <v>45</v>
      </c>
      <c r="O82" s="23">
        <f>0.15*X82</f>
        <v>3.5849999999999995</v>
      </c>
      <c r="P82" s="23">
        <v>3.77</v>
      </c>
      <c r="Q82" s="23"/>
      <c r="R82" s="23">
        <f t="shared" si="7"/>
        <v>7.3549999999999995</v>
      </c>
      <c r="S82" s="24">
        <v>23.9</v>
      </c>
      <c r="T82" s="15">
        <v>22</v>
      </c>
      <c r="U82" s="15">
        <v>21</v>
      </c>
      <c r="V82" s="24">
        <v>23.9</v>
      </c>
      <c r="W82" s="24">
        <v>24</v>
      </c>
      <c r="X82" s="24">
        <v>23.9</v>
      </c>
      <c r="Y82" s="15" t="s">
        <v>41</v>
      </c>
      <c r="Z82" s="16" t="s">
        <v>145</v>
      </c>
      <c r="AA82" s="17">
        <v>57055</v>
      </c>
      <c r="AB82" s="17">
        <v>39</v>
      </c>
      <c r="AC82" s="12" t="s">
        <v>42</v>
      </c>
      <c r="AD82" s="18" t="s">
        <v>146</v>
      </c>
      <c r="AE82" s="26">
        <f>X82</f>
        <v>23.9</v>
      </c>
      <c r="AF82" s="26">
        <v>7.169999999999999</v>
      </c>
      <c r="AG82" s="26">
        <f t="shared" si="8"/>
        <v>9.375</v>
      </c>
      <c r="AH82" s="19">
        <f t="shared" si="9"/>
        <v>0.39225941422594146</v>
      </c>
      <c r="AI82" s="20">
        <f t="shared" si="10"/>
        <v>1.3075313807531384</v>
      </c>
      <c r="AJ82" s="9" t="str">
        <f t="shared" si="11"/>
        <v>20%+ Group</v>
      </c>
      <c r="AK82" s="9"/>
      <c r="AL82" s="2">
        <v>378</v>
      </c>
      <c r="AM82" s="2"/>
      <c r="AN82" s="4"/>
    </row>
    <row r="83" spans="1:40" x14ac:dyDescent="0.3">
      <c r="A83" s="6" t="s">
        <v>56</v>
      </c>
      <c r="B83" s="9" t="s">
        <v>49</v>
      </c>
      <c r="C83" s="10" t="s">
        <v>57</v>
      </c>
      <c r="D83" s="27" t="s">
        <v>58</v>
      </c>
      <c r="E83" s="12">
        <v>1</v>
      </c>
      <c r="F83" s="12">
        <v>1.73</v>
      </c>
      <c r="G83" s="12">
        <v>5.12</v>
      </c>
      <c r="H83" s="12">
        <v>8.66</v>
      </c>
      <c r="I83" s="12">
        <v>2.4300000000000002</v>
      </c>
      <c r="J83" s="14" t="s">
        <v>59</v>
      </c>
      <c r="K83" s="14" t="s">
        <v>60</v>
      </c>
      <c r="L83" s="14" t="s">
        <v>61</v>
      </c>
      <c r="M83" s="14" t="s">
        <v>62</v>
      </c>
      <c r="N83" s="14" t="s">
        <v>44</v>
      </c>
      <c r="O83" s="23">
        <f t="shared" ref="O83:O101" si="18">0.15*X83</f>
        <v>25.5</v>
      </c>
      <c r="P83" s="23">
        <v>5.79</v>
      </c>
      <c r="Q83" s="23"/>
      <c r="R83" s="23">
        <f t="shared" si="7"/>
        <v>31.29</v>
      </c>
      <c r="S83" s="24">
        <v>170</v>
      </c>
      <c r="T83" s="15">
        <v>28</v>
      </c>
      <c r="U83" s="15">
        <v>26</v>
      </c>
      <c r="V83" s="24">
        <v>201.99</v>
      </c>
      <c r="W83" s="24">
        <v>179.99</v>
      </c>
      <c r="X83" s="24">
        <v>170</v>
      </c>
      <c r="Y83" s="15" t="s">
        <v>38</v>
      </c>
      <c r="Z83" s="16" t="s">
        <v>147</v>
      </c>
      <c r="AA83" s="17">
        <v>215686</v>
      </c>
      <c r="AB83" s="17">
        <v>17</v>
      </c>
      <c r="AC83" s="12" t="s">
        <v>42</v>
      </c>
      <c r="AD83" s="18" t="s">
        <v>148</v>
      </c>
      <c r="AE83" s="26">
        <f t="shared" ref="AE83:AE101" si="19">X83</f>
        <v>170</v>
      </c>
      <c r="AF83" s="26">
        <v>56.1</v>
      </c>
      <c r="AG83" s="26">
        <f t="shared" si="8"/>
        <v>82.61</v>
      </c>
      <c r="AH83" s="19">
        <f t="shared" si="9"/>
        <v>0.48594117647058821</v>
      </c>
      <c r="AI83" s="20">
        <f t="shared" si="10"/>
        <v>1.472549019607843</v>
      </c>
      <c r="AJ83" s="9" t="str">
        <f t="shared" si="11"/>
        <v>20%+ Group</v>
      </c>
      <c r="AK83" s="9"/>
      <c r="AL83" s="2">
        <v>999</v>
      </c>
      <c r="AM83" s="2"/>
      <c r="AN83" s="4"/>
    </row>
    <row r="84" spans="1:40" x14ac:dyDescent="0.3">
      <c r="A84" s="6" t="s">
        <v>56</v>
      </c>
      <c r="B84" s="9" t="s">
        <v>49</v>
      </c>
      <c r="C84" s="10" t="s">
        <v>63</v>
      </c>
      <c r="D84" s="27" t="s">
        <v>64</v>
      </c>
      <c r="E84" s="12">
        <v>1</v>
      </c>
      <c r="F84" s="12">
        <v>1</v>
      </c>
      <c r="G84" s="12">
        <v>4.88</v>
      </c>
      <c r="H84" s="12">
        <v>2.25</v>
      </c>
      <c r="I84" s="12">
        <v>0.97</v>
      </c>
      <c r="J84" s="14" t="s">
        <v>65</v>
      </c>
      <c r="K84" s="14" t="s">
        <v>66</v>
      </c>
      <c r="L84" s="14" t="s">
        <v>67</v>
      </c>
      <c r="M84" s="14" t="s">
        <v>68</v>
      </c>
      <c r="N84" s="14" t="s">
        <v>44</v>
      </c>
      <c r="O84" s="23">
        <f t="shared" si="18"/>
        <v>7.4924999999999997</v>
      </c>
      <c r="P84" s="23">
        <v>5.14</v>
      </c>
      <c r="Q84" s="23"/>
      <c r="R84" s="23">
        <f t="shared" si="7"/>
        <v>12.6325</v>
      </c>
      <c r="S84" s="24">
        <v>49.95</v>
      </c>
      <c r="T84" s="15">
        <v>24</v>
      </c>
      <c r="U84" s="15">
        <v>20</v>
      </c>
      <c r="V84" s="24">
        <v>59.99</v>
      </c>
      <c r="W84" s="24">
        <v>49.95</v>
      </c>
      <c r="X84" s="24">
        <v>49.95</v>
      </c>
      <c r="Y84" s="15" t="s">
        <v>38</v>
      </c>
      <c r="Z84" s="16" t="s">
        <v>145</v>
      </c>
      <c r="AA84" s="17">
        <v>47810</v>
      </c>
      <c r="AB84" s="17">
        <v>68</v>
      </c>
      <c r="AC84" s="12" t="s">
        <v>42</v>
      </c>
      <c r="AD84" s="18" t="s">
        <v>149</v>
      </c>
      <c r="AE84" s="26">
        <f t="shared" si="19"/>
        <v>49.95</v>
      </c>
      <c r="AF84" s="26">
        <v>17.981999999999999</v>
      </c>
      <c r="AG84" s="26">
        <f t="shared" si="8"/>
        <v>19.335500000000003</v>
      </c>
      <c r="AH84" s="19">
        <f t="shared" si="9"/>
        <v>0.38709709709709716</v>
      </c>
      <c r="AI84" s="20">
        <f t="shared" si="10"/>
        <v>1.0752697141586032</v>
      </c>
      <c r="AJ84" s="9" t="str">
        <f t="shared" si="11"/>
        <v>20%+ Group</v>
      </c>
      <c r="AK84" s="9"/>
      <c r="AL84" s="2">
        <v>426</v>
      </c>
      <c r="AM84" s="2"/>
      <c r="AN84" s="4"/>
    </row>
    <row r="85" spans="1:40" x14ac:dyDescent="0.3">
      <c r="A85" s="6" t="s">
        <v>56</v>
      </c>
      <c r="B85" s="9" t="s">
        <v>49</v>
      </c>
      <c r="C85" s="10" t="s">
        <v>69</v>
      </c>
      <c r="D85" s="27" t="s">
        <v>70</v>
      </c>
      <c r="E85" s="12">
        <v>1</v>
      </c>
      <c r="F85" s="12">
        <v>0.1</v>
      </c>
      <c r="G85" s="12">
        <v>10.88</v>
      </c>
      <c r="H85" s="12">
        <v>6.11</v>
      </c>
      <c r="I85" s="12">
        <v>0.28999999999999998</v>
      </c>
      <c r="J85" s="14" t="s">
        <v>46</v>
      </c>
      <c r="K85" s="14" t="s">
        <v>71</v>
      </c>
      <c r="L85" s="14" t="s">
        <v>67</v>
      </c>
      <c r="M85" s="14" t="s">
        <v>72</v>
      </c>
      <c r="N85" s="14" t="s">
        <v>47</v>
      </c>
      <c r="O85" s="23">
        <f t="shared" si="18"/>
        <v>4.6559999999999997</v>
      </c>
      <c r="P85" s="23">
        <v>3.07</v>
      </c>
      <c r="Q85" s="23"/>
      <c r="R85" s="23">
        <f t="shared" si="7"/>
        <v>7.7259999999999991</v>
      </c>
      <c r="S85" s="24">
        <v>31.04</v>
      </c>
      <c r="T85" s="15">
        <v>21</v>
      </c>
      <c r="U85" s="15">
        <v>19</v>
      </c>
      <c r="V85" s="24">
        <v>31.04</v>
      </c>
      <c r="W85" s="24">
        <v>18</v>
      </c>
      <c r="X85" s="24">
        <v>31.04</v>
      </c>
      <c r="Y85" s="15" t="s">
        <v>38</v>
      </c>
      <c r="Z85" s="16" t="s">
        <v>145</v>
      </c>
      <c r="AA85" s="17">
        <v>98500</v>
      </c>
      <c r="AB85" s="17">
        <v>39</v>
      </c>
      <c r="AC85" s="12" t="s">
        <v>42</v>
      </c>
      <c r="AD85" s="18" t="s">
        <v>150</v>
      </c>
      <c r="AE85" s="26">
        <f t="shared" si="19"/>
        <v>31.04</v>
      </c>
      <c r="AF85" s="26">
        <v>12.105600000000001</v>
      </c>
      <c r="AG85" s="26">
        <f t="shared" si="8"/>
        <v>11.208399999999999</v>
      </c>
      <c r="AH85" s="19">
        <f t="shared" si="9"/>
        <v>0.36109536082474225</v>
      </c>
      <c r="AI85" s="20">
        <f t="shared" si="10"/>
        <v>0.92588554057626216</v>
      </c>
      <c r="AJ85" s="9" t="str">
        <f t="shared" si="11"/>
        <v>20%+ Group</v>
      </c>
      <c r="AK85" s="9"/>
      <c r="AL85" s="2">
        <v>999</v>
      </c>
      <c r="AM85" s="2"/>
      <c r="AN85" s="4"/>
    </row>
    <row r="86" spans="1:40" x14ac:dyDescent="0.3">
      <c r="A86" s="6" t="s">
        <v>56</v>
      </c>
      <c r="B86" s="9" t="s">
        <v>49</v>
      </c>
      <c r="C86" s="10" t="s">
        <v>73</v>
      </c>
      <c r="D86" s="27" t="s">
        <v>74</v>
      </c>
      <c r="E86" s="12">
        <v>1</v>
      </c>
      <c r="F86" s="12">
        <v>0.1</v>
      </c>
      <c r="G86" s="12">
        <v>6.5</v>
      </c>
      <c r="H86" s="12">
        <v>11.5</v>
      </c>
      <c r="I86" s="12">
        <v>0.3</v>
      </c>
      <c r="J86" s="14" t="s">
        <v>75</v>
      </c>
      <c r="K86" s="14" t="s">
        <v>76</v>
      </c>
      <c r="L86" s="14" t="s">
        <v>67</v>
      </c>
      <c r="M86" s="14" t="s">
        <v>77</v>
      </c>
      <c r="N86" s="14" t="s">
        <v>47</v>
      </c>
      <c r="O86" s="23">
        <f t="shared" si="18"/>
        <v>5.0954999999999995</v>
      </c>
      <c r="P86" s="23">
        <v>2.92</v>
      </c>
      <c r="Q86" s="23"/>
      <c r="R86" s="23">
        <f t="shared" ref="R86:R149" si="20">(O86 + P86+Q86)</f>
        <v>8.0154999999999994</v>
      </c>
      <c r="S86" s="24">
        <v>33.97</v>
      </c>
      <c r="T86" s="15">
        <v>27</v>
      </c>
      <c r="U86" s="15">
        <v>26</v>
      </c>
      <c r="V86" s="24"/>
      <c r="W86" s="24">
        <v>33.97</v>
      </c>
      <c r="X86" s="24">
        <v>33.97</v>
      </c>
      <c r="Y86" s="15" t="s">
        <v>38</v>
      </c>
      <c r="Z86" s="16" t="s">
        <v>145</v>
      </c>
      <c r="AA86" s="17">
        <v>98686</v>
      </c>
      <c r="AB86" s="17">
        <v>39</v>
      </c>
      <c r="AC86" s="12" t="s">
        <v>42</v>
      </c>
      <c r="AD86" s="18" t="s">
        <v>151</v>
      </c>
      <c r="AE86" s="26">
        <f t="shared" si="19"/>
        <v>33.97</v>
      </c>
      <c r="AF86" s="26">
        <v>14.267399999999999</v>
      </c>
      <c r="AG86" s="26">
        <f t="shared" ref="AG86:AG149" si="21">IFERROR(AE86 * (1 - O86/X86) -AF86 - P86- Q86,"NA")</f>
        <v>11.687099999999999</v>
      </c>
      <c r="AH86" s="19">
        <f t="shared" ref="AH86:AH149" si="22">IFERROR(AG86 /AE86,"NA")</f>
        <v>0.34404180158963793</v>
      </c>
      <c r="AI86" s="20">
        <f t="shared" ref="AI86:AI149" si="23">IFERROR(AG86/AF86,"NA")</f>
        <v>0.81914714664199506</v>
      </c>
      <c r="AJ86" s="9" t="str">
        <f t="shared" ref="AJ86:AJ149" si="24">IF(AH86="NA","NA",IF(AH86&lt;0,"&lt;00    Group",IF(AH86&lt;10%,"00-10% Group",(IF(AH86&lt;20%,"10-20%","20%+ Group")))))</f>
        <v>20%+ Group</v>
      </c>
      <c r="AK86" s="9"/>
      <c r="AL86" s="2">
        <v>16</v>
      </c>
      <c r="AM86" s="2"/>
      <c r="AN86" s="4"/>
    </row>
    <row r="87" spans="1:40" x14ac:dyDescent="0.3">
      <c r="A87" s="6" t="s">
        <v>56</v>
      </c>
      <c r="B87" s="9" t="s">
        <v>49</v>
      </c>
      <c r="C87" s="10" t="s">
        <v>78</v>
      </c>
      <c r="D87" s="27" t="s">
        <v>79</v>
      </c>
      <c r="E87" s="12">
        <v>1</v>
      </c>
      <c r="F87" s="12">
        <v>0.1</v>
      </c>
      <c r="G87" s="12">
        <v>7.06</v>
      </c>
      <c r="H87" s="12">
        <v>11.25</v>
      </c>
      <c r="I87" s="12">
        <v>0.3</v>
      </c>
      <c r="J87" s="14" t="s">
        <v>75</v>
      </c>
      <c r="K87" s="14" t="s">
        <v>80</v>
      </c>
      <c r="L87" s="14" t="s">
        <v>67</v>
      </c>
      <c r="M87" s="14" t="s">
        <v>81</v>
      </c>
      <c r="N87" s="14" t="s">
        <v>44</v>
      </c>
      <c r="O87" s="23">
        <f t="shared" si="18"/>
        <v>4.7969999999999997</v>
      </c>
      <c r="P87" s="23">
        <v>3.07</v>
      </c>
      <c r="Q87" s="23"/>
      <c r="R87" s="23">
        <f t="shared" si="20"/>
        <v>7.8669999999999991</v>
      </c>
      <c r="S87" s="24">
        <v>31.98</v>
      </c>
      <c r="T87" s="15">
        <v>8</v>
      </c>
      <c r="U87" s="15">
        <v>8</v>
      </c>
      <c r="V87" s="24"/>
      <c r="W87" s="24">
        <v>43.73</v>
      </c>
      <c r="X87" s="24">
        <v>31.98</v>
      </c>
      <c r="Y87" s="15" t="s">
        <v>38</v>
      </c>
      <c r="Z87" s="16" t="s">
        <v>145</v>
      </c>
      <c r="AA87" s="17">
        <v>75792</v>
      </c>
      <c r="AB87" s="17">
        <v>43</v>
      </c>
      <c r="AC87" s="12" t="s">
        <v>42</v>
      </c>
      <c r="AD87" s="18" t="s">
        <v>152</v>
      </c>
      <c r="AE87" s="26">
        <f t="shared" si="19"/>
        <v>31.98</v>
      </c>
      <c r="AF87" s="26">
        <v>14.391</v>
      </c>
      <c r="AG87" s="26">
        <f t="shared" si="21"/>
        <v>9.7219999999999995</v>
      </c>
      <c r="AH87" s="19">
        <f t="shared" si="22"/>
        <v>0.30400250156347713</v>
      </c>
      <c r="AI87" s="20">
        <f t="shared" si="23"/>
        <v>0.67556111458550483</v>
      </c>
      <c r="AJ87" s="9" t="str">
        <f t="shared" si="24"/>
        <v>20%+ Group</v>
      </c>
      <c r="AK87" s="9"/>
      <c r="AL87" s="2">
        <v>15</v>
      </c>
      <c r="AM87" s="2"/>
      <c r="AN87" s="4"/>
    </row>
    <row r="88" spans="1:40" x14ac:dyDescent="0.3">
      <c r="A88" s="6" t="s">
        <v>56</v>
      </c>
      <c r="B88" s="9" t="s">
        <v>49</v>
      </c>
      <c r="C88" s="10" t="s">
        <v>82</v>
      </c>
      <c r="D88" s="27" t="s">
        <v>83</v>
      </c>
      <c r="E88" s="12">
        <v>1</v>
      </c>
      <c r="F88" s="12">
        <v>0.1</v>
      </c>
      <c r="G88" s="12">
        <v>14.7</v>
      </c>
      <c r="H88" s="12">
        <v>10.5</v>
      </c>
      <c r="I88" s="12"/>
      <c r="J88" s="14" t="s">
        <v>84</v>
      </c>
      <c r="K88" s="14" t="s">
        <v>85</v>
      </c>
      <c r="L88" s="14" t="s">
        <v>67</v>
      </c>
      <c r="M88" s="14" t="s">
        <v>86</v>
      </c>
      <c r="N88" s="14" t="s">
        <v>45</v>
      </c>
      <c r="O88" s="23">
        <f t="shared" si="18"/>
        <v>5.9954999999999998</v>
      </c>
      <c r="P88" s="23">
        <v>2.92</v>
      </c>
      <c r="Q88" s="23"/>
      <c r="R88" s="23">
        <f t="shared" si="20"/>
        <v>8.9154999999999998</v>
      </c>
      <c r="S88" s="24">
        <v>39.97</v>
      </c>
      <c r="T88" s="15">
        <v>13</v>
      </c>
      <c r="U88" s="15">
        <v>12</v>
      </c>
      <c r="V88" s="24"/>
      <c r="W88" s="24">
        <v>23</v>
      </c>
      <c r="X88" s="24">
        <v>39.97</v>
      </c>
      <c r="Y88" s="15" t="s">
        <v>38</v>
      </c>
      <c r="Z88" s="16" t="s">
        <v>145</v>
      </c>
      <c r="AA88" s="17">
        <v>79840</v>
      </c>
      <c r="AB88" s="17">
        <v>42</v>
      </c>
      <c r="AC88" s="12" t="s">
        <v>42</v>
      </c>
      <c r="AD88" s="18" t="s">
        <v>153</v>
      </c>
      <c r="AE88" s="26">
        <f t="shared" si="19"/>
        <v>39.97</v>
      </c>
      <c r="AF88" s="26">
        <v>19.185599999999997</v>
      </c>
      <c r="AG88" s="26">
        <f t="shared" si="21"/>
        <v>11.868900000000002</v>
      </c>
      <c r="AH88" s="19">
        <f t="shared" si="22"/>
        <v>0.29694520890668008</v>
      </c>
      <c r="AI88" s="20">
        <f t="shared" si="23"/>
        <v>0.6186358518889169</v>
      </c>
      <c r="AJ88" s="9" t="str">
        <f t="shared" si="24"/>
        <v>20%+ Group</v>
      </c>
      <c r="AK88" s="9" t="s">
        <v>43</v>
      </c>
      <c r="AL88" s="2">
        <v>8</v>
      </c>
      <c r="AM88" s="2"/>
      <c r="AN88" s="4"/>
    </row>
    <row r="89" spans="1:40" x14ac:dyDescent="0.3">
      <c r="A89" s="6" t="s">
        <v>56</v>
      </c>
      <c r="B89" s="9" t="s">
        <v>49</v>
      </c>
      <c r="C89" s="10" t="s">
        <v>87</v>
      </c>
      <c r="D89" s="27" t="s">
        <v>88</v>
      </c>
      <c r="E89" s="12">
        <v>1</v>
      </c>
      <c r="F89" s="12">
        <v>0.1</v>
      </c>
      <c r="G89" s="12">
        <v>14.6</v>
      </c>
      <c r="H89" s="12">
        <v>10.4</v>
      </c>
      <c r="I89" s="12">
        <v>0.38</v>
      </c>
      <c r="J89" s="14" t="s">
        <v>75</v>
      </c>
      <c r="K89" s="14" t="s">
        <v>89</v>
      </c>
      <c r="L89" s="14" t="s">
        <v>67</v>
      </c>
      <c r="M89" s="14" t="s">
        <v>90</v>
      </c>
      <c r="N89" s="14" t="s">
        <v>44</v>
      </c>
      <c r="O89" s="23">
        <f t="shared" si="18"/>
        <v>6.8309999999999995</v>
      </c>
      <c r="P89" s="23">
        <v>3.07</v>
      </c>
      <c r="Q89" s="23"/>
      <c r="R89" s="23">
        <f t="shared" si="20"/>
        <v>9.9009999999999998</v>
      </c>
      <c r="S89" s="24">
        <v>45.54</v>
      </c>
      <c r="T89" s="15">
        <v>11</v>
      </c>
      <c r="U89" s="15">
        <v>11</v>
      </c>
      <c r="V89" s="24"/>
      <c r="W89" s="24">
        <v>45.54</v>
      </c>
      <c r="X89" s="24">
        <v>45.54</v>
      </c>
      <c r="Y89" s="15" t="s">
        <v>38</v>
      </c>
      <c r="Z89" s="16" t="s">
        <v>145</v>
      </c>
      <c r="AA89" s="17">
        <v>88556</v>
      </c>
      <c r="AB89" s="17">
        <v>37</v>
      </c>
      <c r="AC89" s="12" t="s">
        <v>42</v>
      </c>
      <c r="AD89" s="18" t="s">
        <v>154</v>
      </c>
      <c r="AE89" s="26">
        <f t="shared" si="19"/>
        <v>45.54</v>
      </c>
      <c r="AF89" s="26">
        <v>23.2254</v>
      </c>
      <c r="AG89" s="26">
        <f t="shared" si="21"/>
        <v>12.413599999999995</v>
      </c>
      <c r="AH89" s="19">
        <f t="shared" si="22"/>
        <v>0.27258673693456292</v>
      </c>
      <c r="AI89" s="20">
        <f t="shared" si="23"/>
        <v>0.53448379791090772</v>
      </c>
      <c r="AJ89" s="9" t="str">
        <f t="shared" si="24"/>
        <v>20%+ Group</v>
      </c>
      <c r="AK89" s="9" t="s">
        <v>40</v>
      </c>
      <c r="AL89" s="2">
        <v>999</v>
      </c>
      <c r="AM89" s="2"/>
      <c r="AN89" s="4"/>
    </row>
    <row r="90" spans="1:40" x14ac:dyDescent="0.3">
      <c r="A90" s="6" t="s">
        <v>56</v>
      </c>
      <c r="B90" s="9" t="s">
        <v>49</v>
      </c>
      <c r="C90" s="10" t="s">
        <v>91</v>
      </c>
      <c r="D90" s="27" t="s">
        <v>92</v>
      </c>
      <c r="E90" s="12">
        <v>1</v>
      </c>
      <c r="F90" s="12">
        <v>11.9</v>
      </c>
      <c r="G90" s="12">
        <v>0.12</v>
      </c>
      <c r="H90" s="12">
        <v>14.8</v>
      </c>
      <c r="I90" s="12">
        <v>0.15</v>
      </c>
      <c r="J90" s="14" t="s">
        <v>84</v>
      </c>
      <c r="K90" s="14" t="s">
        <v>93</v>
      </c>
      <c r="L90" s="14" t="s">
        <v>67</v>
      </c>
      <c r="M90" s="14" t="s">
        <v>94</v>
      </c>
      <c r="N90" s="14" t="s">
        <v>44</v>
      </c>
      <c r="O90" s="23">
        <f t="shared" si="18"/>
        <v>9.3389999999999986</v>
      </c>
      <c r="P90" s="23">
        <v>10.46</v>
      </c>
      <c r="Q90" s="23"/>
      <c r="R90" s="23">
        <f t="shared" si="20"/>
        <v>19.798999999999999</v>
      </c>
      <c r="S90" s="24">
        <v>62.26</v>
      </c>
      <c r="T90" s="15">
        <v>21</v>
      </c>
      <c r="U90" s="15">
        <v>21</v>
      </c>
      <c r="V90" s="24"/>
      <c r="W90" s="24">
        <v>67.989999999999995</v>
      </c>
      <c r="X90" s="24">
        <v>62.26</v>
      </c>
      <c r="Y90" s="15" t="s">
        <v>38</v>
      </c>
      <c r="Z90" s="16" t="s">
        <v>145</v>
      </c>
      <c r="AA90" s="17">
        <v>41627</v>
      </c>
      <c r="AB90" s="17">
        <v>18</v>
      </c>
      <c r="AC90" s="12" t="s">
        <v>39</v>
      </c>
      <c r="AD90" s="18" t="s">
        <v>155</v>
      </c>
      <c r="AE90" s="26">
        <f t="shared" si="19"/>
        <v>62.26</v>
      </c>
      <c r="AF90" s="26">
        <v>33.620400000000004</v>
      </c>
      <c r="AG90" s="26">
        <f t="shared" si="21"/>
        <v>8.8405999999999949</v>
      </c>
      <c r="AH90" s="19">
        <f t="shared" si="22"/>
        <v>0.14199486026341143</v>
      </c>
      <c r="AI90" s="20">
        <f t="shared" si="23"/>
        <v>0.26295344493224332</v>
      </c>
      <c r="AJ90" s="9" t="str">
        <f t="shared" si="24"/>
        <v>10-20%</v>
      </c>
      <c r="AK90" s="9" t="s">
        <v>40</v>
      </c>
      <c r="AL90" s="2">
        <v>999</v>
      </c>
      <c r="AM90" s="2"/>
      <c r="AN90" s="4"/>
    </row>
    <row r="91" spans="1:40" x14ac:dyDescent="0.3">
      <c r="A91" s="6" t="s">
        <v>56</v>
      </c>
      <c r="B91" s="9" t="s">
        <v>49</v>
      </c>
      <c r="C91" s="10" t="s">
        <v>95</v>
      </c>
      <c r="D91" s="27" t="s">
        <v>96</v>
      </c>
      <c r="E91" s="12">
        <v>1</v>
      </c>
      <c r="F91" s="12">
        <v>11.69</v>
      </c>
      <c r="G91" s="12">
        <v>0.12</v>
      </c>
      <c r="H91" s="12">
        <v>18.7</v>
      </c>
      <c r="I91" s="12">
        <v>0.22</v>
      </c>
      <c r="J91" s="14" t="s">
        <v>84</v>
      </c>
      <c r="K91" s="14" t="s">
        <v>97</v>
      </c>
      <c r="L91" s="14" t="s">
        <v>67</v>
      </c>
      <c r="M91" s="14" t="s">
        <v>98</v>
      </c>
      <c r="N91" s="14" t="s">
        <v>44</v>
      </c>
      <c r="O91" s="23">
        <f t="shared" si="18"/>
        <v>4.0829999999999993</v>
      </c>
      <c r="P91" s="23">
        <v>10.46</v>
      </c>
      <c r="Q91" s="23"/>
      <c r="R91" s="23">
        <f t="shared" si="20"/>
        <v>14.542999999999999</v>
      </c>
      <c r="S91" s="24">
        <v>27.22</v>
      </c>
      <c r="T91" s="15">
        <v>22</v>
      </c>
      <c r="U91" s="15">
        <v>21</v>
      </c>
      <c r="V91" s="24">
        <v>85.99</v>
      </c>
      <c r="W91" s="24">
        <v>89.99</v>
      </c>
      <c r="X91" s="24">
        <v>27.22</v>
      </c>
      <c r="Y91" s="15" t="s">
        <v>41</v>
      </c>
      <c r="Z91" s="16" t="s">
        <v>145</v>
      </c>
      <c r="AA91" s="17">
        <v>55097</v>
      </c>
      <c r="AB91" s="17">
        <v>20</v>
      </c>
      <c r="AC91" s="12" t="s">
        <v>42</v>
      </c>
      <c r="AD91" s="18" t="s">
        <v>156</v>
      </c>
      <c r="AE91" s="26">
        <f t="shared" si="19"/>
        <v>27.22</v>
      </c>
      <c r="AF91" s="26">
        <v>15.515399999999998</v>
      </c>
      <c r="AG91" s="26">
        <f t="shared" si="21"/>
        <v>-2.8383999999999983</v>
      </c>
      <c r="AH91" s="19">
        <f t="shared" si="22"/>
        <v>-0.10427626745040405</v>
      </c>
      <c r="AI91" s="20">
        <f t="shared" si="23"/>
        <v>-0.18294082008842819</v>
      </c>
      <c r="AJ91" s="9" t="str">
        <f t="shared" si="24"/>
        <v>&lt;00    Group</v>
      </c>
      <c r="AK91" s="9"/>
      <c r="AL91" s="2">
        <v>50</v>
      </c>
      <c r="AM91" s="2"/>
      <c r="AN91" s="4"/>
    </row>
    <row r="92" spans="1:40" x14ac:dyDescent="0.3">
      <c r="A92" s="6" t="s">
        <v>56</v>
      </c>
      <c r="B92" s="9" t="s">
        <v>49</v>
      </c>
      <c r="C92" s="10" t="s">
        <v>99</v>
      </c>
      <c r="D92" s="27" t="s">
        <v>100</v>
      </c>
      <c r="E92" s="12">
        <v>1</v>
      </c>
      <c r="F92" s="12">
        <v>0.25</v>
      </c>
      <c r="G92" s="12">
        <v>27.25</v>
      </c>
      <c r="H92" s="12">
        <v>17.25</v>
      </c>
      <c r="I92" s="12">
        <v>0.93</v>
      </c>
      <c r="J92" s="14" t="s">
        <v>101</v>
      </c>
      <c r="K92" s="14" t="s">
        <v>102</v>
      </c>
      <c r="L92" s="14" t="s">
        <v>67</v>
      </c>
      <c r="M92" s="14" t="s">
        <v>103</v>
      </c>
      <c r="N92" s="14" t="s">
        <v>44</v>
      </c>
      <c r="O92" s="23">
        <f t="shared" si="18"/>
        <v>12.293999999999999</v>
      </c>
      <c r="P92" s="23">
        <v>11.22</v>
      </c>
      <c r="Q92" s="23"/>
      <c r="R92" s="23">
        <f t="shared" si="20"/>
        <v>23.513999999999999</v>
      </c>
      <c r="S92" s="24">
        <v>81.96</v>
      </c>
      <c r="T92" s="15">
        <v>30</v>
      </c>
      <c r="U92" s="15">
        <v>28</v>
      </c>
      <c r="V92" s="24">
        <v>81.96</v>
      </c>
      <c r="W92" s="24">
        <v>81.96</v>
      </c>
      <c r="X92" s="24">
        <v>81.96</v>
      </c>
      <c r="Y92" s="15" t="s">
        <v>41</v>
      </c>
      <c r="Z92" s="16" t="s">
        <v>145</v>
      </c>
      <c r="AA92" s="17">
        <v>109223</v>
      </c>
      <c r="AB92" s="17">
        <v>10</v>
      </c>
      <c r="AC92" s="12" t="s">
        <v>42</v>
      </c>
      <c r="AD92" s="18" t="s">
        <v>157</v>
      </c>
      <c r="AE92" s="26">
        <f t="shared" si="19"/>
        <v>81.96</v>
      </c>
      <c r="AF92" s="26">
        <v>49.175999999999995</v>
      </c>
      <c r="AG92" s="26">
        <f t="shared" si="21"/>
        <v>9.2700000000000014</v>
      </c>
      <c r="AH92" s="19">
        <f t="shared" si="22"/>
        <v>0.11310395314787704</v>
      </c>
      <c r="AI92" s="20">
        <f t="shared" si="23"/>
        <v>0.18850658857979508</v>
      </c>
      <c r="AJ92" s="9" t="str">
        <f t="shared" si="24"/>
        <v>10-20%</v>
      </c>
      <c r="AK92" s="9"/>
      <c r="AL92" s="2">
        <v>71</v>
      </c>
      <c r="AM92" s="2"/>
      <c r="AN92" s="4"/>
    </row>
    <row r="93" spans="1:40" x14ac:dyDescent="0.3">
      <c r="A93" s="6" t="s">
        <v>56</v>
      </c>
      <c r="B93" s="9" t="s">
        <v>49</v>
      </c>
      <c r="C93" s="10" t="s">
        <v>104</v>
      </c>
      <c r="D93" s="27" t="s">
        <v>105</v>
      </c>
      <c r="E93" s="12">
        <v>1</v>
      </c>
      <c r="F93" s="12">
        <v>20.5</v>
      </c>
      <c r="G93" s="12">
        <v>0.12</v>
      </c>
      <c r="H93" s="12">
        <v>12.8</v>
      </c>
      <c r="I93" s="12">
        <v>1</v>
      </c>
      <c r="J93" s="14" t="s">
        <v>84</v>
      </c>
      <c r="K93" s="14" t="s">
        <v>106</v>
      </c>
      <c r="L93" s="14" t="s">
        <v>67</v>
      </c>
      <c r="M93" s="14" t="s">
        <v>107</v>
      </c>
      <c r="N93" s="14" t="s">
        <v>44</v>
      </c>
      <c r="O93" s="23">
        <f t="shared" si="18"/>
        <v>11.998499999999998</v>
      </c>
      <c r="P93" s="23">
        <v>10.46</v>
      </c>
      <c r="Q93" s="23"/>
      <c r="R93" s="23">
        <f t="shared" si="20"/>
        <v>22.458500000000001</v>
      </c>
      <c r="S93" s="24">
        <v>79.989999999999995</v>
      </c>
      <c r="T93" s="15">
        <v>17</v>
      </c>
      <c r="U93" s="15">
        <v>17</v>
      </c>
      <c r="V93" s="24">
        <v>79.989999999999995</v>
      </c>
      <c r="W93" s="24">
        <v>101.87</v>
      </c>
      <c r="X93" s="24">
        <v>79.989999999999995</v>
      </c>
      <c r="Y93" s="15" t="s">
        <v>41</v>
      </c>
      <c r="Z93" s="16" t="s">
        <v>145</v>
      </c>
      <c r="AA93" s="17">
        <v>55440</v>
      </c>
      <c r="AB93" s="17">
        <v>65</v>
      </c>
      <c r="AC93" s="12" t="s">
        <v>42</v>
      </c>
      <c r="AD93" s="18" t="s">
        <v>158</v>
      </c>
      <c r="AE93" s="26">
        <f t="shared" si="19"/>
        <v>79.989999999999995</v>
      </c>
      <c r="AF93" s="26">
        <v>50.393699999999995</v>
      </c>
      <c r="AG93" s="26">
        <f t="shared" si="21"/>
        <v>7.1377999999999915</v>
      </c>
      <c r="AH93" s="19">
        <f t="shared" si="22"/>
        <v>8.9233654206775745E-2</v>
      </c>
      <c r="AI93" s="20">
        <f t="shared" si="23"/>
        <v>0.1416407209631361</v>
      </c>
      <c r="AJ93" s="9" t="str">
        <f t="shared" si="24"/>
        <v>00-10% Group</v>
      </c>
      <c r="AK93" s="9"/>
      <c r="AL93" s="2">
        <v>94</v>
      </c>
      <c r="AM93" s="2"/>
      <c r="AN93" s="4"/>
    </row>
    <row r="94" spans="1:40" x14ac:dyDescent="0.3">
      <c r="A94" s="6" t="s">
        <v>56</v>
      </c>
      <c r="B94" s="9" t="s">
        <v>49</v>
      </c>
      <c r="C94" s="10" t="s">
        <v>108</v>
      </c>
      <c r="D94" s="27" t="s">
        <v>109</v>
      </c>
      <c r="E94" s="12">
        <v>1</v>
      </c>
      <c r="F94" s="12">
        <v>12</v>
      </c>
      <c r="G94" s="12">
        <v>2.2000000000000002</v>
      </c>
      <c r="H94" s="12">
        <v>15.1</v>
      </c>
      <c r="I94" s="12">
        <v>1.99</v>
      </c>
      <c r="J94" s="14" t="s">
        <v>110</v>
      </c>
      <c r="K94" s="14" t="s">
        <v>111</v>
      </c>
      <c r="L94" s="14" t="s">
        <v>67</v>
      </c>
      <c r="M94" s="14" t="s">
        <v>112</v>
      </c>
      <c r="N94" s="14" t="s">
        <v>44</v>
      </c>
      <c r="O94" s="23">
        <f t="shared" si="18"/>
        <v>5.6070000000000002</v>
      </c>
      <c r="P94" s="23">
        <v>6.43</v>
      </c>
      <c r="Q94" s="23"/>
      <c r="R94" s="23">
        <f t="shared" si="20"/>
        <v>12.036999999999999</v>
      </c>
      <c r="S94" s="24">
        <v>37.380000000000003</v>
      </c>
      <c r="T94" s="15">
        <v>32</v>
      </c>
      <c r="U94" s="15">
        <v>29</v>
      </c>
      <c r="V94" s="24">
        <v>37.380000000000003</v>
      </c>
      <c r="W94" s="24">
        <v>29.99</v>
      </c>
      <c r="X94" s="24">
        <v>37.380000000000003</v>
      </c>
      <c r="Y94" s="15" t="s">
        <v>38</v>
      </c>
      <c r="Z94" s="16" t="s">
        <v>145</v>
      </c>
      <c r="AA94" s="17">
        <v>250</v>
      </c>
      <c r="AB94" s="17">
        <v>16300</v>
      </c>
      <c r="AC94" s="12" t="s">
        <v>42</v>
      </c>
      <c r="AD94" s="18" t="s">
        <v>159</v>
      </c>
      <c r="AE94" s="26">
        <f t="shared" si="19"/>
        <v>37.380000000000003</v>
      </c>
      <c r="AF94" s="26">
        <v>24.670800000000003</v>
      </c>
      <c r="AG94" s="26">
        <f t="shared" si="21"/>
        <v>0.67219999999999658</v>
      </c>
      <c r="AH94" s="19">
        <f t="shared" si="22"/>
        <v>1.7982878544676204E-2</v>
      </c>
      <c r="AI94" s="20">
        <f t="shared" si="23"/>
        <v>2.7246785673751824E-2</v>
      </c>
      <c r="AJ94" s="9" t="str">
        <f t="shared" si="24"/>
        <v>00-10% Group</v>
      </c>
      <c r="AK94" s="9"/>
      <c r="AL94" s="2">
        <v>147</v>
      </c>
      <c r="AM94" s="2"/>
      <c r="AN94" s="4"/>
    </row>
    <row r="95" spans="1:40" x14ac:dyDescent="0.3">
      <c r="A95" s="6" t="s">
        <v>56</v>
      </c>
      <c r="B95" s="9" t="s">
        <v>49</v>
      </c>
      <c r="C95" s="10" t="s">
        <v>108</v>
      </c>
      <c r="D95" s="27" t="s">
        <v>113</v>
      </c>
      <c r="E95" s="12">
        <v>97</v>
      </c>
      <c r="F95" s="12">
        <v>15</v>
      </c>
      <c r="G95" s="12">
        <v>12</v>
      </c>
      <c r="H95" s="12">
        <v>3</v>
      </c>
      <c r="I95" s="12">
        <v>1.9</v>
      </c>
      <c r="J95" s="14" t="s">
        <v>110</v>
      </c>
      <c r="K95" s="14" t="s">
        <v>114</v>
      </c>
      <c r="L95" s="14" t="s">
        <v>67</v>
      </c>
      <c r="M95" s="14" t="s">
        <v>115</v>
      </c>
      <c r="N95" s="14" t="s">
        <v>45</v>
      </c>
      <c r="O95" s="23">
        <f t="shared" si="18"/>
        <v>7.0934999999999997</v>
      </c>
      <c r="P95" s="23">
        <v>5.79</v>
      </c>
      <c r="Q95" s="23"/>
      <c r="R95" s="23">
        <f t="shared" si="20"/>
        <v>12.8835</v>
      </c>
      <c r="S95" s="24">
        <v>47.29</v>
      </c>
      <c r="T95" s="15">
        <v>13</v>
      </c>
      <c r="U95" s="15">
        <v>12</v>
      </c>
      <c r="V95" s="24"/>
      <c r="W95" s="24">
        <v>46.99</v>
      </c>
      <c r="X95" s="24">
        <v>47.29</v>
      </c>
      <c r="Y95" s="15" t="s">
        <v>38</v>
      </c>
      <c r="Z95" s="16" t="s">
        <v>145</v>
      </c>
      <c r="AA95" s="17">
        <v>131999</v>
      </c>
      <c r="AB95" s="17">
        <v>39</v>
      </c>
      <c r="AC95" s="12" t="s">
        <v>42</v>
      </c>
      <c r="AD95" s="18" t="s">
        <v>160</v>
      </c>
      <c r="AE95" s="26">
        <f t="shared" si="19"/>
        <v>47.29</v>
      </c>
      <c r="AF95" s="26">
        <v>32.630099999999999</v>
      </c>
      <c r="AG95" s="26">
        <f t="shared" si="21"/>
        <v>1.7764000000000015</v>
      </c>
      <c r="AH95" s="19">
        <f t="shared" si="22"/>
        <v>3.756396701205332E-2</v>
      </c>
      <c r="AI95" s="20">
        <f t="shared" si="23"/>
        <v>5.4440531901526555E-2</v>
      </c>
      <c r="AJ95" s="9" t="str">
        <f t="shared" si="24"/>
        <v>00-10% Group</v>
      </c>
      <c r="AK95" s="9" t="s">
        <v>40</v>
      </c>
      <c r="AL95" s="2">
        <v>100</v>
      </c>
      <c r="AM95" s="2"/>
      <c r="AN95" s="4"/>
    </row>
    <row r="96" spans="1:40" x14ac:dyDescent="0.3">
      <c r="A96" s="6" t="s">
        <v>56</v>
      </c>
      <c r="B96" s="9" t="s">
        <v>49</v>
      </c>
      <c r="C96" s="10" t="s">
        <v>116</v>
      </c>
      <c r="D96" s="27" t="s">
        <v>117</v>
      </c>
      <c r="E96" s="12">
        <v>1</v>
      </c>
      <c r="F96" s="12">
        <v>1</v>
      </c>
      <c r="G96" s="12">
        <v>5.25</v>
      </c>
      <c r="H96" s="12">
        <v>5.25</v>
      </c>
      <c r="I96" s="12">
        <v>0.4</v>
      </c>
      <c r="J96" s="14" t="s">
        <v>118</v>
      </c>
      <c r="K96" s="14" t="s">
        <v>119</v>
      </c>
      <c r="L96" s="14" t="s">
        <v>67</v>
      </c>
      <c r="M96" s="14" t="s">
        <v>120</v>
      </c>
      <c r="N96" s="14" t="s">
        <v>47</v>
      </c>
      <c r="O96" s="23">
        <f t="shared" si="18"/>
        <v>1.9484999999999999</v>
      </c>
      <c r="P96" s="23">
        <v>3.77</v>
      </c>
      <c r="Q96" s="23"/>
      <c r="R96" s="23">
        <f t="shared" si="20"/>
        <v>5.7184999999999997</v>
      </c>
      <c r="S96" s="24">
        <v>12.99</v>
      </c>
      <c r="T96" s="15">
        <v>47</v>
      </c>
      <c r="U96" s="15">
        <v>35</v>
      </c>
      <c r="V96" s="24">
        <v>16.09</v>
      </c>
      <c r="W96" s="24">
        <v>4.3499999999999996</v>
      </c>
      <c r="X96" s="24">
        <v>12.99</v>
      </c>
      <c r="Y96" s="15" t="s">
        <v>38</v>
      </c>
      <c r="Z96" s="16" t="s">
        <v>145</v>
      </c>
      <c r="AA96" s="17">
        <v>53984</v>
      </c>
      <c r="AB96" s="17">
        <v>39</v>
      </c>
      <c r="AC96" s="12" t="s">
        <v>42</v>
      </c>
      <c r="AD96" s="18" t="s">
        <v>161</v>
      </c>
      <c r="AE96" s="26">
        <f t="shared" si="19"/>
        <v>12.99</v>
      </c>
      <c r="AF96" s="26">
        <v>9.3528000000000002</v>
      </c>
      <c r="AG96" s="26">
        <f t="shared" si="21"/>
        <v>-2.081300000000001</v>
      </c>
      <c r="AH96" s="19">
        <f t="shared" si="22"/>
        <v>-0.16022324865280993</v>
      </c>
      <c r="AI96" s="20">
        <f t="shared" si="23"/>
        <v>-0.22253228979556935</v>
      </c>
      <c r="AJ96" s="9" t="str">
        <f t="shared" si="24"/>
        <v>&lt;00    Group</v>
      </c>
      <c r="AK96" s="9"/>
      <c r="AL96" s="2">
        <v>999</v>
      </c>
      <c r="AM96" s="2"/>
      <c r="AN96" s="4"/>
    </row>
    <row r="97" spans="1:40" x14ac:dyDescent="0.3">
      <c r="A97" s="6" t="s">
        <v>121</v>
      </c>
      <c r="B97" s="9" t="s">
        <v>49</v>
      </c>
      <c r="C97" s="10" t="s">
        <v>122</v>
      </c>
      <c r="D97" s="27" t="s">
        <v>123</v>
      </c>
      <c r="E97" s="12">
        <v>1</v>
      </c>
      <c r="F97" s="12">
        <v>0.75</v>
      </c>
      <c r="G97" s="12">
        <v>9.25</v>
      </c>
      <c r="H97" s="12">
        <v>12</v>
      </c>
      <c r="I97" s="12">
        <v>1.1499999999999999</v>
      </c>
      <c r="J97" s="14" t="s">
        <v>110</v>
      </c>
      <c r="K97" s="14" t="s">
        <v>124</v>
      </c>
      <c r="L97" s="14" t="s">
        <v>125</v>
      </c>
      <c r="M97" s="14" t="s">
        <v>126</v>
      </c>
      <c r="N97" s="14" t="s">
        <v>44</v>
      </c>
      <c r="O97" s="23">
        <f t="shared" si="18"/>
        <v>2.403</v>
      </c>
      <c r="P97" s="23">
        <v>6.43</v>
      </c>
      <c r="Q97" s="23"/>
      <c r="R97" s="23">
        <f t="shared" si="20"/>
        <v>8.8330000000000002</v>
      </c>
      <c r="S97" s="24">
        <v>16.02</v>
      </c>
      <c r="T97" s="15">
        <v>29</v>
      </c>
      <c r="U97" s="15">
        <v>28</v>
      </c>
      <c r="V97" s="24">
        <v>16.02</v>
      </c>
      <c r="W97" s="24">
        <v>22.46</v>
      </c>
      <c r="X97" s="24">
        <v>16.02</v>
      </c>
      <c r="Y97" s="15" t="s">
        <v>41</v>
      </c>
      <c r="Z97" s="16" t="s">
        <v>145</v>
      </c>
      <c r="AA97" s="17">
        <v>42712</v>
      </c>
      <c r="AB97" s="17">
        <v>39</v>
      </c>
      <c r="AC97" s="12" t="s">
        <v>42</v>
      </c>
      <c r="AD97" s="18" t="s">
        <v>162</v>
      </c>
      <c r="AE97" s="26">
        <f t="shared" si="19"/>
        <v>16.02</v>
      </c>
      <c r="AF97" s="26">
        <v>12.015000000000001</v>
      </c>
      <c r="AG97" s="26">
        <f t="shared" si="21"/>
        <v>-4.8280000000000012</v>
      </c>
      <c r="AH97" s="19">
        <f t="shared" si="22"/>
        <v>-0.30137328339575536</v>
      </c>
      <c r="AI97" s="20">
        <f t="shared" si="23"/>
        <v>-0.40183104452767382</v>
      </c>
      <c r="AJ97" s="9" t="str">
        <f t="shared" si="24"/>
        <v>&lt;00    Group</v>
      </c>
      <c r="AK97" s="9"/>
      <c r="AL97" s="2">
        <v>150</v>
      </c>
      <c r="AM97" s="2"/>
      <c r="AN97" s="4"/>
    </row>
    <row r="98" spans="1:40" x14ac:dyDescent="0.3">
      <c r="A98" s="6" t="s">
        <v>127</v>
      </c>
      <c r="B98" s="9" t="s">
        <v>49</v>
      </c>
      <c r="C98" s="10">
        <v>887037400481</v>
      </c>
      <c r="D98" s="27" t="s">
        <v>128</v>
      </c>
      <c r="E98" s="12">
        <v>1</v>
      </c>
      <c r="F98" s="12">
        <v>3</v>
      </c>
      <c r="G98" s="12">
        <v>8</v>
      </c>
      <c r="H98" s="12">
        <v>5</v>
      </c>
      <c r="I98" s="12">
        <v>0.79</v>
      </c>
      <c r="J98" s="14" t="s">
        <v>65</v>
      </c>
      <c r="K98" s="14" t="s">
        <v>129</v>
      </c>
      <c r="L98" s="14" t="s">
        <v>130</v>
      </c>
      <c r="M98" s="14" t="s">
        <v>131</v>
      </c>
      <c r="N98" s="14" t="s">
        <v>47</v>
      </c>
      <c r="O98" s="23">
        <f t="shared" si="18"/>
        <v>3.7845</v>
      </c>
      <c r="P98" s="23">
        <v>5.14</v>
      </c>
      <c r="Q98" s="23"/>
      <c r="R98" s="23">
        <f t="shared" si="20"/>
        <v>8.9245000000000001</v>
      </c>
      <c r="S98" s="24">
        <v>25.23</v>
      </c>
      <c r="T98" s="15">
        <v>28</v>
      </c>
      <c r="U98" s="15">
        <v>27</v>
      </c>
      <c r="V98" s="24">
        <v>19.98</v>
      </c>
      <c r="W98" s="24">
        <v>25.23</v>
      </c>
      <c r="X98" s="24">
        <v>25.23</v>
      </c>
      <c r="Y98" s="15" t="s">
        <v>41</v>
      </c>
      <c r="Z98" s="16" t="s">
        <v>145</v>
      </c>
      <c r="AA98" s="17">
        <v>8038</v>
      </c>
      <c r="AB98" s="17">
        <v>154</v>
      </c>
      <c r="AC98" s="12" t="s">
        <v>42</v>
      </c>
      <c r="AD98" s="18" t="s">
        <v>163</v>
      </c>
      <c r="AE98" s="26">
        <f t="shared" si="19"/>
        <v>25.23</v>
      </c>
      <c r="AF98" s="26">
        <v>19.679400000000001</v>
      </c>
      <c r="AG98" s="26">
        <f t="shared" si="21"/>
        <v>-3.3739000000000017</v>
      </c>
      <c r="AH98" s="19">
        <f t="shared" si="22"/>
        <v>-0.13372572334522401</v>
      </c>
      <c r="AI98" s="20">
        <f t="shared" si="23"/>
        <v>-0.17144323505797948</v>
      </c>
      <c r="AJ98" s="9" t="str">
        <f t="shared" si="24"/>
        <v>&lt;00    Group</v>
      </c>
      <c r="AK98" s="9"/>
      <c r="AL98" s="2">
        <v>505</v>
      </c>
      <c r="AM98" s="2"/>
      <c r="AN98" s="4"/>
    </row>
    <row r="99" spans="1:40" x14ac:dyDescent="0.3">
      <c r="A99" s="6" t="s">
        <v>127</v>
      </c>
      <c r="B99" s="9" t="s">
        <v>49</v>
      </c>
      <c r="C99" s="10">
        <v>887037400481</v>
      </c>
      <c r="D99" s="27" t="s">
        <v>132</v>
      </c>
      <c r="E99" s="12">
        <v>1</v>
      </c>
      <c r="F99" s="12">
        <v>1.2</v>
      </c>
      <c r="G99" s="12"/>
      <c r="H99" s="12">
        <v>2</v>
      </c>
      <c r="I99" s="12">
        <v>0.79</v>
      </c>
      <c r="J99" s="14" t="s">
        <v>65</v>
      </c>
      <c r="K99" s="14" t="s">
        <v>133</v>
      </c>
      <c r="L99" s="14" t="s">
        <v>130</v>
      </c>
      <c r="M99" s="14" t="s">
        <v>131</v>
      </c>
      <c r="N99" s="14" t="s">
        <v>134</v>
      </c>
      <c r="O99" s="23">
        <f t="shared" si="18"/>
        <v>4.9485000000000001</v>
      </c>
      <c r="P99" s="23">
        <v>4.5199999999999996</v>
      </c>
      <c r="Q99" s="23"/>
      <c r="R99" s="23">
        <f t="shared" si="20"/>
        <v>9.4684999999999988</v>
      </c>
      <c r="S99" s="24">
        <v>32.99</v>
      </c>
      <c r="T99" s="15">
        <v>14</v>
      </c>
      <c r="U99" s="15">
        <v>12</v>
      </c>
      <c r="V99" s="24">
        <v>126.84</v>
      </c>
      <c r="W99" s="24">
        <v>31.99</v>
      </c>
      <c r="X99" s="24">
        <v>32.99</v>
      </c>
      <c r="Y99" s="15" t="s">
        <v>38</v>
      </c>
      <c r="Z99" s="16" t="s">
        <v>145</v>
      </c>
      <c r="AA99" s="17">
        <v>37751</v>
      </c>
      <c r="AB99" s="17">
        <v>34</v>
      </c>
      <c r="AC99" s="12" t="s">
        <v>42</v>
      </c>
      <c r="AD99" s="18" t="s">
        <v>164</v>
      </c>
      <c r="AE99" s="26">
        <f t="shared" si="19"/>
        <v>32.99</v>
      </c>
      <c r="AF99" s="26">
        <v>26.721900000000005</v>
      </c>
      <c r="AG99" s="26">
        <f t="shared" si="21"/>
        <v>-3.2004000000000055</v>
      </c>
      <c r="AH99" s="19">
        <f t="shared" si="22"/>
        <v>-9.7011215519854657E-2</v>
      </c>
      <c r="AI99" s="20">
        <f t="shared" si="23"/>
        <v>-0.1197669327405613</v>
      </c>
      <c r="AJ99" s="9" t="str">
        <f t="shared" si="24"/>
        <v>&lt;00    Group</v>
      </c>
      <c r="AK99" s="9" t="s">
        <v>40</v>
      </c>
      <c r="AL99" s="2">
        <v>19</v>
      </c>
      <c r="AM99" s="2"/>
      <c r="AN99" s="4"/>
    </row>
    <row r="100" spans="1:40" x14ac:dyDescent="0.3">
      <c r="A100" s="6" t="s">
        <v>135</v>
      </c>
      <c r="B100" s="9" t="s">
        <v>49</v>
      </c>
      <c r="C100" s="10" t="s">
        <v>136</v>
      </c>
      <c r="D100" s="27" t="s">
        <v>137</v>
      </c>
      <c r="E100" s="12">
        <v>1</v>
      </c>
      <c r="F100" s="12">
        <v>5.98</v>
      </c>
      <c r="G100" s="12">
        <v>8.66</v>
      </c>
      <c r="H100" s="12">
        <v>2.2400000000000002</v>
      </c>
      <c r="I100" s="12">
        <v>0.18</v>
      </c>
      <c r="J100" s="14" t="s">
        <v>138</v>
      </c>
      <c r="K100" s="14" t="s">
        <v>139</v>
      </c>
      <c r="L100" s="14" t="s">
        <v>61</v>
      </c>
      <c r="M100" s="14" t="s">
        <v>140</v>
      </c>
      <c r="N100" s="14" t="s">
        <v>44</v>
      </c>
      <c r="O100" s="23">
        <f t="shared" si="18"/>
        <v>9.2909999999999986</v>
      </c>
      <c r="P100" s="23">
        <v>3.77</v>
      </c>
      <c r="Q100" s="23"/>
      <c r="R100" s="23">
        <f t="shared" si="20"/>
        <v>13.060999999999998</v>
      </c>
      <c r="S100" s="24">
        <v>61.94</v>
      </c>
      <c r="T100" s="15">
        <v>15</v>
      </c>
      <c r="U100" s="15">
        <v>15</v>
      </c>
      <c r="V100" s="24">
        <v>61.94</v>
      </c>
      <c r="W100" s="24">
        <v>67.89</v>
      </c>
      <c r="X100" s="24">
        <v>61.94</v>
      </c>
      <c r="Y100" s="15" t="s">
        <v>41</v>
      </c>
      <c r="Z100" s="16" t="s">
        <v>147</v>
      </c>
      <c r="AA100" s="17">
        <v>1388169</v>
      </c>
      <c r="AB100" s="17">
        <v>1</v>
      </c>
      <c r="AC100" s="12" t="s">
        <v>42</v>
      </c>
      <c r="AD100" s="18" t="s">
        <v>165</v>
      </c>
      <c r="AE100" s="26">
        <f t="shared" si="19"/>
        <v>61.94</v>
      </c>
      <c r="AF100" s="26">
        <v>52.029599999999995</v>
      </c>
      <c r="AG100" s="26">
        <f t="shared" si="21"/>
        <v>-3.1506000000000012</v>
      </c>
      <c r="AH100" s="19">
        <f t="shared" si="22"/>
        <v>-5.0865353567969021E-2</v>
      </c>
      <c r="AI100" s="20">
        <f t="shared" si="23"/>
        <v>-6.0553992342820266E-2</v>
      </c>
      <c r="AJ100" s="9" t="str">
        <f t="shared" si="24"/>
        <v>&lt;00    Group</v>
      </c>
      <c r="AK100" s="9"/>
      <c r="AL100" s="2">
        <v>540</v>
      </c>
      <c r="AM100" s="2"/>
      <c r="AN100" s="4"/>
    </row>
    <row r="101" spans="1:40" x14ac:dyDescent="0.3">
      <c r="A101" s="6" t="s">
        <v>135</v>
      </c>
      <c r="B101" s="9" t="s">
        <v>49</v>
      </c>
      <c r="C101" s="10">
        <v>845282075090</v>
      </c>
      <c r="D101" s="27" t="s">
        <v>141</v>
      </c>
      <c r="E101" s="12">
        <v>1</v>
      </c>
      <c r="F101" s="12">
        <v>0.9</v>
      </c>
      <c r="G101" s="12">
        <v>2.2000000000000002</v>
      </c>
      <c r="H101" s="12">
        <v>8.1999999999999993</v>
      </c>
      <c r="I101" s="12">
        <v>1</v>
      </c>
      <c r="J101" s="14" t="s">
        <v>142</v>
      </c>
      <c r="K101" s="14" t="s">
        <v>143</v>
      </c>
      <c r="L101" s="14" t="s">
        <v>130</v>
      </c>
      <c r="M101" s="14" t="s">
        <v>144</v>
      </c>
      <c r="N101" s="14" t="s">
        <v>47</v>
      </c>
      <c r="O101" s="23">
        <f t="shared" si="18"/>
        <v>13.498499999999998</v>
      </c>
      <c r="P101" s="23">
        <v>3.88</v>
      </c>
      <c r="Q101" s="23"/>
      <c r="R101" s="23">
        <f t="shared" si="20"/>
        <v>17.378499999999999</v>
      </c>
      <c r="S101" s="24">
        <v>89.99</v>
      </c>
      <c r="T101" s="15">
        <v>4</v>
      </c>
      <c r="U101" s="15">
        <v>4</v>
      </c>
      <c r="V101" s="24"/>
      <c r="W101" s="24">
        <v>89.99</v>
      </c>
      <c r="X101" s="24">
        <v>89.99</v>
      </c>
      <c r="Y101" s="15" t="s">
        <v>38</v>
      </c>
      <c r="Z101" s="16" t="s">
        <v>145</v>
      </c>
      <c r="AA101" s="17">
        <v>31876</v>
      </c>
      <c r="AB101" s="17">
        <v>39</v>
      </c>
      <c r="AC101" s="12" t="s">
        <v>42</v>
      </c>
      <c r="AD101" s="18" t="s">
        <v>166</v>
      </c>
      <c r="AE101" s="26">
        <f t="shared" si="19"/>
        <v>89.99</v>
      </c>
      <c r="AF101" s="26">
        <v>78.291299999999907</v>
      </c>
      <c r="AG101" s="26">
        <f t="shared" si="21"/>
        <v>-5.6797999999999194</v>
      </c>
      <c r="AH101" s="19">
        <f t="shared" si="22"/>
        <v>-6.311590176686209E-2</v>
      </c>
      <c r="AI101" s="20">
        <f t="shared" si="23"/>
        <v>-7.254701352512892E-2</v>
      </c>
      <c r="AJ101" s="9" t="str">
        <f t="shared" si="24"/>
        <v>&lt;00    Group</v>
      </c>
      <c r="AK101" s="9" t="s">
        <v>40</v>
      </c>
      <c r="AL101" s="2">
        <v>255</v>
      </c>
      <c r="AM101" s="2"/>
      <c r="AN101" s="4"/>
    </row>
    <row r="102" spans="1:40" x14ac:dyDescent="0.3">
      <c r="A102" s="6" t="s">
        <v>48</v>
      </c>
      <c r="B102" s="9" t="s">
        <v>49</v>
      </c>
      <c r="C102" s="10" t="s">
        <v>50</v>
      </c>
      <c r="D102" s="27" t="s">
        <v>51</v>
      </c>
      <c r="E102" s="12">
        <v>1</v>
      </c>
      <c r="F102" s="12">
        <v>5.5</v>
      </c>
      <c r="G102" s="12">
        <v>7.5</v>
      </c>
      <c r="H102" s="12">
        <v>2</v>
      </c>
      <c r="I102" s="12">
        <v>0.66</v>
      </c>
      <c r="J102" s="14" t="s">
        <v>52</v>
      </c>
      <c r="K102" s="14" t="s">
        <v>53</v>
      </c>
      <c r="L102" s="14" t="s">
        <v>54</v>
      </c>
      <c r="M102" s="14" t="s">
        <v>55</v>
      </c>
      <c r="N102" s="14" t="s">
        <v>45</v>
      </c>
      <c r="O102" s="23">
        <f>0.15*X102</f>
        <v>3.5849999999999995</v>
      </c>
      <c r="P102" s="23">
        <v>3.77</v>
      </c>
      <c r="Q102" s="23"/>
      <c r="R102" s="23">
        <f t="shared" si="20"/>
        <v>7.3549999999999995</v>
      </c>
      <c r="S102" s="24">
        <v>23.9</v>
      </c>
      <c r="T102" s="15">
        <v>22</v>
      </c>
      <c r="U102" s="15">
        <v>21</v>
      </c>
      <c r="V102" s="24">
        <v>23.9</v>
      </c>
      <c r="W102" s="24">
        <v>24</v>
      </c>
      <c r="X102" s="24">
        <v>23.9</v>
      </c>
      <c r="Y102" s="15" t="s">
        <v>41</v>
      </c>
      <c r="Z102" s="16" t="s">
        <v>145</v>
      </c>
      <c r="AA102" s="17">
        <v>57055</v>
      </c>
      <c r="AB102" s="17">
        <v>39</v>
      </c>
      <c r="AC102" s="12" t="s">
        <v>42</v>
      </c>
      <c r="AD102" s="18" t="s">
        <v>146</v>
      </c>
      <c r="AE102" s="26">
        <f>X102</f>
        <v>23.9</v>
      </c>
      <c r="AF102" s="26">
        <v>7.169999999999999</v>
      </c>
      <c r="AG102" s="26">
        <f t="shared" si="21"/>
        <v>9.375</v>
      </c>
      <c r="AH102" s="19">
        <f t="shared" si="22"/>
        <v>0.39225941422594146</v>
      </c>
      <c r="AI102" s="20">
        <f t="shared" si="23"/>
        <v>1.3075313807531384</v>
      </c>
      <c r="AJ102" s="9" t="str">
        <f t="shared" si="24"/>
        <v>20%+ Group</v>
      </c>
      <c r="AK102" s="9"/>
      <c r="AL102" s="2">
        <v>378</v>
      </c>
      <c r="AM102" s="2"/>
      <c r="AN102" s="4"/>
    </row>
    <row r="103" spans="1:40" x14ac:dyDescent="0.3">
      <c r="A103" s="6" t="s">
        <v>56</v>
      </c>
      <c r="B103" s="9" t="s">
        <v>49</v>
      </c>
      <c r="C103" s="10" t="s">
        <v>57</v>
      </c>
      <c r="D103" s="27" t="s">
        <v>58</v>
      </c>
      <c r="E103" s="12">
        <v>1</v>
      </c>
      <c r="F103" s="12">
        <v>1.73</v>
      </c>
      <c r="G103" s="12">
        <v>5.12</v>
      </c>
      <c r="H103" s="12">
        <v>8.66</v>
      </c>
      <c r="I103" s="12">
        <v>2.4300000000000002</v>
      </c>
      <c r="J103" s="14" t="s">
        <v>59</v>
      </c>
      <c r="K103" s="14" t="s">
        <v>60</v>
      </c>
      <c r="L103" s="14" t="s">
        <v>61</v>
      </c>
      <c r="M103" s="14" t="s">
        <v>62</v>
      </c>
      <c r="N103" s="14" t="s">
        <v>44</v>
      </c>
      <c r="O103" s="23">
        <f t="shared" ref="O103:O121" si="25">0.15*X103</f>
        <v>25.5</v>
      </c>
      <c r="P103" s="23">
        <v>5.79</v>
      </c>
      <c r="Q103" s="23"/>
      <c r="R103" s="23">
        <f t="shared" si="20"/>
        <v>31.29</v>
      </c>
      <c r="S103" s="24">
        <v>170</v>
      </c>
      <c r="T103" s="15">
        <v>28</v>
      </c>
      <c r="U103" s="15">
        <v>26</v>
      </c>
      <c r="V103" s="24">
        <v>201.99</v>
      </c>
      <c r="W103" s="24">
        <v>179.99</v>
      </c>
      <c r="X103" s="24">
        <v>170</v>
      </c>
      <c r="Y103" s="15" t="s">
        <v>38</v>
      </c>
      <c r="Z103" s="16" t="s">
        <v>147</v>
      </c>
      <c r="AA103" s="17">
        <v>215686</v>
      </c>
      <c r="AB103" s="17">
        <v>17</v>
      </c>
      <c r="AC103" s="12" t="s">
        <v>42</v>
      </c>
      <c r="AD103" s="18" t="s">
        <v>148</v>
      </c>
      <c r="AE103" s="26">
        <f t="shared" ref="AE103:AE121" si="26">X103</f>
        <v>170</v>
      </c>
      <c r="AF103" s="26">
        <v>56.1</v>
      </c>
      <c r="AG103" s="26">
        <f t="shared" si="21"/>
        <v>82.61</v>
      </c>
      <c r="AH103" s="19">
        <f t="shared" si="22"/>
        <v>0.48594117647058821</v>
      </c>
      <c r="AI103" s="20">
        <f t="shared" si="23"/>
        <v>1.472549019607843</v>
      </c>
      <c r="AJ103" s="9" t="str">
        <f t="shared" si="24"/>
        <v>20%+ Group</v>
      </c>
      <c r="AK103" s="9"/>
      <c r="AL103" s="2">
        <v>999</v>
      </c>
      <c r="AM103" s="2"/>
      <c r="AN103" s="4"/>
    </row>
    <row r="104" spans="1:40" x14ac:dyDescent="0.3">
      <c r="A104" s="6" t="s">
        <v>56</v>
      </c>
      <c r="B104" s="9" t="s">
        <v>49</v>
      </c>
      <c r="C104" s="10" t="s">
        <v>63</v>
      </c>
      <c r="D104" s="27" t="s">
        <v>64</v>
      </c>
      <c r="E104" s="12">
        <v>1</v>
      </c>
      <c r="F104" s="12">
        <v>1</v>
      </c>
      <c r="G104" s="12">
        <v>4.88</v>
      </c>
      <c r="H104" s="12">
        <v>2.25</v>
      </c>
      <c r="I104" s="12">
        <v>0.97</v>
      </c>
      <c r="J104" s="14" t="s">
        <v>65</v>
      </c>
      <c r="K104" s="14" t="s">
        <v>66</v>
      </c>
      <c r="L104" s="14" t="s">
        <v>67</v>
      </c>
      <c r="M104" s="14" t="s">
        <v>68</v>
      </c>
      <c r="N104" s="14" t="s">
        <v>44</v>
      </c>
      <c r="O104" s="23">
        <f t="shared" si="25"/>
        <v>7.4924999999999997</v>
      </c>
      <c r="P104" s="23">
        <v>5.14</v>
      </c>
      <c r="Q104" s="23"/>
      <c r="R104" s="23">
        <f t="shared" si="20"/>
        <v>12.6325</v>
      </c>
      <c r="S104" s="24">
        <v>49.95</v>
      </c>
      <c r="T104" s="15">
        <v>24</v>
      </c>
      <c r="U104" s="15">
        <v>20</v>
      </c>
      <c r="V104" s="24">
        <v>59.99</v>
      </c>
      <c r="W104" s="24">
        <v>49.95</v>
      </c>
      <c r="X104" s="24">
        <v>49.95</v>
      </c>
      <c r="Y104" s="15" t="s">
        <v>38</v>
      </c>
      <c r="Z104" s="16" t="s">
        <v>145</v>
      </c>
      <c r="AA104" s="17">
        <v>47810</v>
      </c>
      <c r="AB104" s="17">
        <v>68</v>
      </c>
      <c r="AC104" s="12" t="s">
        <v>42</v>
      </c>
      <c r="AD104" s="18" t="s">
        <v>149</v>
      </c>
      <c r="AE104" s="26">
        <f t="shared" si="26"/>
        <v>49.95</v>
      </c>
      <c r="AF104" s="26">
        <v>17.981999999999999</v>
      </c>
      <c r="AG104" s="26">
        <f t="shared" si="21"/>
        <v>19.335500000000003</v>
      </c>
      <c r="AH104" s="19">
        <f t="shared" si="22"/>
        <v>0.38709709709709716</v>
      </c>
      <c r="AI104" s="20">
        <f t="shared" si="23"/>
        <v>1.0752697141586032</v>
      </c>
      <c r="AJ104" s="9" t="str">
        <f t="shared" si="24"/>
        <v>20%+ Group</v>
      </c>
      <c r="AK104" s="9"/>
      <c r="AL104" s="2">
        <v>426</v>
      </c>
      <c r="AM104" s="2"/>
      <c r="AN104" s="4"/>
    </row>
    <row r="105" spans="1:40" x14ac:dyDescent="0.3">
      <c r="A105" s="6" t="s">
        <v>56</v>
      </c>
      <c r="B105" s="9" t="s">
        <v>49</v>
      </c>
      <c r="C105" s="10" t="s">
        <v>69</v>
      </c>
      <c r="D105" s="27" t="s">
        <v>70</v>
      </c>
      <c r="E105" s="12">
        <v>1</v>
      </c>
      <c r="F105" s="12">
        <v>0.1</v>
      </c>
      <c r="G105" s="12">
        <v>10.88</v>
      </c>
      <c r="H105" s="12">
        <v>6.11</v>
      </c>
      <c r="I105" s="12">
        <v>0.28999999999999998</v>
      </c>
      <c r="J105" s="14" t="s">
        <v>46</v>
      </c>
      <c r="K105" s="14" t="s">
        <v>71</v>
      </c>
      <c r="L105" s="14" t="s">
        <v>67</v>
      </c>
      <c r="M105" s="14" t="s">
        <v>72</v>
      </c>
      <c r="N105" s="14" t="s">
        <v>47</v>
      </c>
      <c r="O105" s="23">
        <f t="shared" si="25"/>
        <v>4.6559999999999997</v>
      </c>
      <c r="P105" s="23">
        <v>3.07</v>
      </c>
      <c r="Q105" s="23"/>
      <c r="R105" s="23">
        <f t="shared" si="20"/>
        <v>7.7259999999999991</v>
      </c>
      <c r="S105" s="24">
        <v>31.04</v>
      </c>
      <c r="T105" s="15">
        <v>21</v>
      </c>
      <c r="U105" s="15">
        <v>19</v>
      </c>
      <c r="V105" s="24">
        <v>31.04</v>
      </c>
      <c r="W105" s="24">
        <v>18</v>
      </c>
      <c r="X105" s="24">
        <v>31.04</v>
      </c>
      <c r="Y105" s="15" t="s">
        <v>38</v>
      </c>
      <c r="Z105" s="16" t="s">
        <v>145</v>
      </c>
      <c r="AA105" s="17">
        <v>98500</v>
      </c>
      <c r="AB105" s="17">
        <v>39</v>
      </c>
      <c r="AC105" s="12" t="s">
        <v>42</v>
      </c>
      <c r="AD105" s="18" t="s">
        <v>150</v>
      </c>
      <c r="AE105" s="26">
        <f t="shared" si="26"/>
        <v>31.04</v>
      </c>
      <c r="AF105" s="26">
        <v>12.105600000000001</v>
      </c>
      <c r="AG105" s="26">
        <f t="shared" si="21"/>
        <v>11.208399999999999</v>
      </c>
      <c r="AH105" s="19">
        <f t="shared" si="22"/>
        <v>0.36109536082474225</v>
      </c>
      <c r="AI105" s="20">
        <f t="shared" si="23"/>
        <v>0.92588554057626216</v>
      </c>
      <c r="AJ105" s="9" t="str">
        <f t="shared" si="24"/>
        <v>20%+ Group</v>
      </c>
      <c r="AK105" s="9"/>
      <c r="AL105" s="2">
        <v>999</v>
      </c>
      <c r="AM105" s="2"/>
      <c r="AN105" s="4"/>
    </row>
    <row r="106" spans="1:40" x14ac:dyDescent="0.3">
      <c r="A106" s="6" t="s">
        <v>56</v>
      </c>
      <c r="B106" s="9" t="s">
        <v>49</v>
      </c>
      <c r="C106" s="10" t="s">
        <v>73</v>
      </c>
      <c r="D106" s="27" t="s">
        <v>74</v>
      </c>
      <c r="E106" s="12">
        <v>1</v>
      </c>
      <c r="F106" s="12">
        <v>0.1</v>
      </c>
      <c r="G106" s="12">
        <v>6.5</v>
      </c>
      <c r="H106" s="12">
        <v>11.5</v>
      </c>
      <c r="I106" s="12">
        <v>0.3</v>
      </c>
      <c r="J106" s="14" t="s">
        <v>75</v>
      </c>
      <c r="K106" s="14" t="s">
        <v>76</v>
      </c>
      <c r="L106" s="14" t="s">
        <v>67</v>
      </c>
      <c r="M106" s="14" t="s">
        <v>77</v>
      </c>
      <c r="N106" s="14" t="s">
        <v>47</v>
      </c>
      <c r="O106" s="23">
        <f t="shared" si="25"/>
        <v>5.0954999999999995</v>
      </c>
      <c r="P106" s="23">
        <v>2.92</v>
      </c>
      <c r="Q106" s="23"/>
      <c r="R106" s="23">
        <f t="shared" si="20"/>
        <v>8.0154999999999994</v>
      </c>
      <c r="S106" s="24">
        <v>33.97</v>
      </c>
      <c r="T106" s="15">
        <v>27</v>
      </c>
      <c r="U106" s="15">
        <v>26</v>
      </c>
      <c r="V106" s="24"/>
      <c r="W106" s="24">
        <v>33.97</v>
      </c>
      <c r="X106" s="24">
        <v>33.97</v>
      </c>
      <c r="Y106" s="15" t="s">
        <v>38</v>
      </c>
      <c r="Z106" s="16" t="s">
        <v>145</v>
      </c>
      <c r="AA106" s="17">
        <v>98686</v>
      </c>
      <c r="AB106" s="17">
        <v>39</v>
      </c>
      <c r="AC106" s="12" t="s">
        <v>42</v>
      </c>
      <c r="AD106" s="18" t="s">
        <v>151</v>
      </c>
      <c r="AE106" s="26">
        <f t="shared" si="26"/>
        <v>33.97</v>
      </c>
      <c r="AF106" s="26">
        <v>14.267399999999999</v>
      </c>
      <c r="AG106" s="26">
        <f t="shared" si="21"/>
        <v>11.687099999999999</v>
      </c>
      <c r="AH106" s="19">
        <f t="shared" si="22"/>
        <v>0.34404180158963793</v>
      </c>
      <c r="AI106" s="20">
        <f t="shared" si="23"/>
        <v>0.81914714664199506</v>
      </c>
      <c r="AJ106" s="9" t="str">
        <f t="shared" si="24"/>
        <v>20%+ Group</v>
      </c>
      <c r="AK106" s="9"/>
      <c r="AL106" s="2">
        <v>16</v>
      </c>
      <c r="AM106" s="2"/>
      <c r="AN106" s="4"/>
    </row>
    <row r="107" spans="1:40" x14ac:dyDescent="0.3">
      <c r="A107" s="6" t="s">
        <v>56</v>
      </c>
      <c r="B107" s="9" t="s">
        <v>49</v>
      </c>
      <c r="C107" s="10" t="s">
        <v>78</v>
      </c>
      <c r="D107" s="27" t="s">
        <v>79</v>
      </c>
      <c r="E107" s="12">
        <v>1</v>
      </c>
      <c r="F107" s="12">
        <v>0.1</v>
      </c>
      <c r="G107" s="12">
        <v>7.06</v>
      </c>
      <c r="H107" s="12">
        <v>11.25</v>
      </c>
      <c r="I107" s="12">
        <v>0.3</v>
      </c>
      <c r="J107" s="14" t="s">
        <v>75</v>
      </c>
      <c r="K107" s="14" t="s">
        <v>80</v>
      </c>
      <c r="L107" s="14" t="s">
        <v>67</v>
      </c>
      <c r="M107" s="14" t="s">
        <v>81</v>
      </c>
      <c r="N107" s="14" t="s">
        <v>44</v>
      </c>
      <c r="O107" s="23">
        <f t="shared" si="25"/>
        <v>4.7969999999999997</v>
      </c>
      <c r="P107" s="23">
        <v>3.07</v>
      </c>
      <c r="Q107" s="23"/>
      <c r="R107" s="23">
        <f t="shared" si="20"/>
        <v>7.8669999999999991</v>
      </c>
      <c r="S107" s="24">
        <v>31.98</v>
      </c>
      <c r="T107" s="15">
        <v>8</v>
      </c>
      <c r="U107" s="15">
        <v>8</v>
      </c>
      <c r="V107" s="24"/>
      <c r="W107" s="24">
        <v>43.73</v>
      </c>
      <c r="X107" s="24">
        <v>31.98</v>
      </c>
      <c r="Y107" s="15" t="s">
        <v>38</v>
      </c>
      <c r="Z107" s="16" t="s">
        <v>145</v>
      </c>
      <c r="AA107" s="17">
        <v>75792</v>
      </c>
      <c r="AB107" s="17">
        <v>43</v>
      </c>
      <c r="AC107" s="12" t="s">
        <v>42</v>
      </c>
      <c r="AD107" s="18" t="s">
        <v>152</v>
      </c>
      <c r="AE107" s="26">
        <f t="shared" si="26"/>
        <v>31.98</v>
      </c>
      <c r="AF107" s="26">
        <v>14.391</v>
      </c>
      <c r="AG107" s="26">
        <f t="shared" si="21"/>
        <v>9.7219999999999995</v>
      </c>
      <c r="AH107" s="19">
        <f t="shared" si="22"/>
        <v>0.30400250156347713</v>
      </c>
      <c r="AI107" s="20">
        <f t="shared" si="23"/>
        <v>0.67556111458550483</v>
      </c>
      <c r="AJ107" s="9" t="str">
        <f t="shared" si="24"/>
        <v>20%+ Group</v>
      </c>
      <c r="AK107" s="9"/>
      <c r="AL107" s="2">
        <v>15</v>
      </c>
      <c r="AM107" s="2"/>
      <c r="AN107" s="4"/>
    </row>
    <row r="108" spans="1:40" x14ac:dyDescent="0.3">
      <c r="A108" s="6" t="s">
        <v>56</v>
      </c>
      <c r="B108" s="9" t="s">
        <v>49</v>
      </c>
      <c r="C108" s="10" t="s">
        <v>82</v>
      </c>
      <c r="D108" s="27" t="s">
        <v>83</v>
      </c>
      <c r="E108" s="12">
        <v>1</v>
      </c>
      <c r="F108" s="12">
        <v>0.1</v>
      </c>
      <c r="G108" s="12">
        <v>14.7</v>
      </c>
      <c r="H108" s="12">
        <v>10.5</v>
      </c>
      <c r="I108" s="12"/>
      <c r="J108" s="14" t="s">
        <v>84</v>
      </c>
      <c r="K108" s="14" t="s">
        <v>85</v>
      </c>
      <c r="L108" s="14" t="s">
        <v>67</v>
      </c>
      <c r="M108" s="14" t="s">
        <v>86</v>
      </c>
      <c r="N108" s="14" t="s">
        <v>45</v>
      </c>
      <c r="O108" s="23">
        <f t="shared" si="25"/>
        <v>5.9954999999999998</v>
      </c>
      <c r="P108" s="23">
        <v>2.92</v>
      </c>
      <c r="Q108" s="23"/>
      <c r="R108" s="23">
        <f t="shared" si="20"/>
        <v>8.9154999999999998</v>
      </c>
      <c r="S108" s="24">
        <v>39.97</v>
      </c>
      <c r="T108" s="15">
        <v>13</v>
      </c>
      <c r="U108" s="15">
        <v>12</v>
      </c>
      <c r="V108" s="24"/>
      <c r="W108" s="24">
        <v>23</v>
      </c>
      <c r="X108" s="24">
        <v>39.97</v>
      </c>
      <c r="Y108" s="15" t="s">
        <v>38</v>
      </c>
      <c r="Z108" s="16" t="s">
        <v>145</v>
      </c>
      <c r="AA108" s="17">
        <v>79840</v>
      </c>
      <c r="AB108" s="17">
        <v>42</v>
      </c>
      <c r="AC108" s="12" t="s">
        <v>42</v>
      </c>
      <c r="AD108" s="18" t="s">
        <v>153</v>
      </c>
      <c r="AE108" s="26">
        <f t="shared" si="26"/>
        <v>39.97</v>
      </c>
      <c r="AF108" s="26">
        <v>19.185599999999997</v>
      </c>
      <c r="AG108" s="26">
        <f t="shared" si="21"/>
        <v>11.868900000000002</v>
      </c>
      <c r="AH108" s="19">
        <f t="shared" si="22"/>
        <v>0.29694520890668008</v>
      </c>
      <c r="AI108" s="20">
        <f t="shared" si="23"/>
        <v>0.6186358518889169</v>
      </c>
      <c r="AJ108" s="9" t="str">
        <f t="shared" si="24"/>
        <v>20%+ Group</v>
      </c>
      <c r="AK108" s="9" t="s">
        <v>43</v>
      </c>
      <c r="AL108" s="2">
        <v>8</v>
      </c>
      <c r="AM108" s="2"/>
      <c r="AN108" s="4"/>
    </row>
    <row r="109" spans="1:40" x14ac:dyDescent="0.3">
      <c r="A109" s="6" t="s">
        <v>56</v>
      </c>
      <c r="B109" s="9" t="s">
        <v>49</v>
      </c>
      <c r="C109" s="10" t="s">
        <v>87</v>
      </c>
      <c r="D109" s="27" t="s">
        <v>88</v>
      </c>
      <c r="E109" s="12">
        <v>1</v>
      </c>
      <c r="F109" s="12">
        <v>0.1</v>
      </c>
      <c r="G109" s="12">
        <v>14.6</v>
      </c>
      <c r="H109" s="12">
        <v>10.4</v>
      </c>
      <c r="I109" s="12">
        <v>0.38</v>
      </c>
      <c r="J109" s="14" t="s">
        <v>75</v>
      </c>
      <c r="K109" s="14" t="s">
        <v>89</v>
      </c>
      <c r="L109" s="14" t="s">
        <v>67</v>
      </c>
      <c r="M109" s="14" t="s">
        <v>90</v>
      </c>
      <c r="N109" s="14" t="s">
        <v>44</v>
      </c>
      <c r="O109" s="23">
        <f t="shared" si="25"/>
        <v>6.8309999999999995</v>
      </c>
      <c r="P109" s="23">
        <v>3.07</v>
      </c>
      <c r="Q109" s="23"/>
      <c r="R109" s="23">
        <f t="shared" si="20"/>
        <v>9.9009999999999998</v>
      </c>
      <c r="S109" s="24">
        <v>45.54</v>
      </c>
      <c r="T109" s="15">
        <v>11</v>
      </c>
      <c r="U109" s="15">
        <v>11</v>
      </c>
      <c r="V109" s="24"/>
      <c r="W109" s="24">
        <v>45.54</v>
      </c>
      <c r="X109" s="24">
        <v>45.54</v>
      </c>
      <c r="Y109" s="15" t="s">
        <v>38</v>
      </c>
      <c r="Z109" s="16" t="s">
        <v>145</v>
      </c>
      <c r="AA109" s="17">
        <v>88556</v>
      </c>
      <c r="AB109" s="17">
        <v>37</v>
      </c>
      <c r="AC109" s="12" t="s">
        <v>42</v>
      </c>
      <c r="AD109" s="18" t="s">
        <v>154</v>
      </c>
      <c r="AE109" s="26">
        <f t="shared" si="26"/>
        <v>45.54</v>
      </c>
      <c r="AF109" s="26">
        <v>23.2254</v>
      </c>
      <c r="AG109" s="26">
        <f t="shared" si="21"/>
        <v>12.413599999999995</v>
      </c>
      <c r="AH109" s="19">
        <f t="shared" si="22"/>
        <v>0.27258673693456292</v>
      </c>
      <c r="AI109" s="20">
        <f t="shared" si="23"/>
        <v>0.53448379791090772</v>
      </c>
      <c r="AJ109" s="9" t="str">
        <f t="shared" si="24"/>
        <v>20%+ Group</v>
      </c>
      <c r="AK109" s="9" t="s">
        <v>40</v>
      </c>
      <c r="AL109" s="2">
        <v>999</v>
      </c>
      <c r="AM109" s="2"/>
      <c r="AN109" s="4"/>
    </row>
    <row r="110" spans="1:40" x14ac:dyDescent="0.3">
      <c r="A110" s="6" t="s">
        <v>56</v>
      </c>
      <c r="B110" s="9" t="s">
        <v>49</v>
      </c>
      <c r="C110" s="10" t="s">
        <v>91</v>
      </c>
      <c r="D110" s="27" t="s">
        <v>92</v>
      </c>
      <c r="E110" s="12">
        <v>1</v>
      </c>
      <c r="F110" s="12">
        <v>11.9</v>
      </c>
      <c r="G110" s="12">
        <v>0.12</v>
      </c>
      <c r="H110" s="12">
        <v>14.8</v>
      </c>
      <c r="I110" s="12">
        <v>0.15</v>
      </c>
      <c r="J110" s="14" t="s">
        <v>84</v>
      </c>
      <c r="K110" s="14" t="s">
        <v>93</v>
      </c>
      <c r="L110" s="14" t="s">
        <v>67</v>
      </c>
      <c r="M110" s="14" t="s">
        <v>94</v>
      </c>
      <c r="N110" s="14" t="s">
        <v>44</v>
      </c>
      <c r="O110" s="23">
        <f t="shared" si="25"/>
        <v>9.3389999999999986</v>
      </c>
      <c r="P110" s="23">
        <v>10.46</v>
      </c>
      <c r="Q110" s="23"/>
      <c r="R110" s="23">
        <f t="shared" si="20"/>
        <v>19.798999999999999</v>
      </c>
      <c r="S110" s="24">
        <v>62.26</v>
      </c>
      <c r="T110" s="15">
        <v>21</v>
      </c>
      <c r="U110" s="15">
        <v>21</v>
      </c>
      <c r="V110" s="24"/>
      <c r="W110" s="24">
        <v>67.989999999999995</v>
      </c>
      <c r="X110" s="24">
        <v>62.26</v>
      </c>
      <c r="Y110" s="15" t="s">
        <v>38</v>
      </c>
      <c r="Z110" s="16" t="s">
        <v>145</v>
      </c>
      <c r="AA110" s="17">
        <v>41627</v>
      </c>
      <c r="AB110" s="17">
        <v>18</v>
      </c>
      <c r="AC110" s="12" t="s">
        <v>39</v>
      </c>
      <c r="AD110" s="18" t="s">
        <v>155</v>
      </c>
      <c r="AE110" s="26">
        <f t="shared" si="26"/>
        <v>62.26</v>
      </c>
      <c r="AF110" s="26">
        <v>33.620400000000004</v>
      </c>
      <c r="AG110" s="26">
        <f t="shared" si="21"/>
        <v>8.8405999999999949</v>
      </c>
      <c r="AH110" s="19">
        <f t="shared" si="22"/>
        <v>0.14199486026341143</v>
      </c>
      <c r="AI110" s="20">
        <f t="shared" si="23"/>
        <v>0.26295344493224332</v>
      </c>
      <c r="AJ110" s="9" t="str">
        <f t="shared" si="24"/>
        <v>10-20%</v>
      </c>
      <c r="AK110" s="9" t="s">
        <v>40</v>
      </c>
      <c r="AL110" s="2">
        <v>999</v>
      </c>
      <c r="AM110" s="2"/>
      <c r="AN110" s="4"/>
    </row>
    <row r="111" spans="1:40" x14ac:dyDescent="0.3">
      <c r="A111" s="6" t="s">
        <v>56</v>
      </c>
      <c r="B111" s="9" t="s">
        <v>49</v>
      </c>
      <c r="C111" s="10" t="s">
        <v>95</v>
      </c>
      <c r="D111" s="27" t="s">
        <v>96</v>
      </c>
      <c r="E111" s="12">
        <v>1</v>
      </c>
      <c r="F111" s="12">
        <v>11.69</v>
      </c>
      <c r="G111" s="12">
        <v>0.12</v>
      </c>
      <c r="H111" s="12">
        <v>18.7</v>
      </c>
      <c r="I111" s="12">
        <v>0.22</v>
      </c>
      <c r="J111" s="14" t="s">
        <v>84</v>
      </c>
      <c r="K111" s="14" t="s">
        <v>97</v>
      </c>
      <c r="L111" s="14" t="s">
        <v>67</v>
      </c>
      <c r="M111" s="14" t="s">
        <v>98</v>
      </c>
      <c r="N111" s="14" t="s">
        <v>44</v>
      </c>
      <c r="O111" s="23">
        <f t="shared" si="25"/>
        <v>4.0829999999999993</v>
      </c>
      <c r="P111" s="23">
        <v>10.46</v>
      </c>
      <c r="Q111" s="23"/>
      <c r="R111" s="23">
        <f t="shared" si="20"/>
        <v>14.542999999999999</v>
      </c>
      <c r="S111" s="24">
        <v>27.22</v>
      </c>
      <c r="T111" s="15">
        <v>22</v>
      </c>
      <c r="U111" s="15">
        <v>21</v>
      </c>
      <c r="V111" s="24">
        <v>85.99</v>
      </c>
      <c r="W111" s="24">
        <v>89.99</v>
      </c>
      <c r="X111" s="24">
        <v>27.22</v>
      </c>
      <c r="Y111" s="15" t="s">
        <v>41</v>
      </c>
      <c r="Z111" s="16" t="s">
        <v>145</v>
      </c>
      <c r="AA111" s="17">
        <v>55097</v>
      </c>
      <c r="AB111" s="17">
        <v>20</v>
      </c>
      <c r="AC111" s="12" t="s">
        <v>42</v>
      </c>
      <c r="AD111" s="18" t="s">
        <v>156</v>
      </c>
      <c r="AE111" s="26">
        <f t="shared" si="26"/>
        <v>27.22</v>
      </c>
      <c r="AF111" s="26">
        <v>15.515399999999998</v>
      </c>
      <c r="AG111" s="26">
        <f t="shared" si="21"/>
        <v>-2.8383999999999983</v>
      </c>
      <c r="AH111" s="19">
        <f t="shared" si="22"/>
        <v>-0.10427626745040405</v>
      </c>
      <c r="AI111" s="20">
        <f t="shared" si="23"/>
        <v>-0.18294082008842819</v>
      </c>
      <c r="AJ111" s="9" t="str">
        <f t="shared" si="24"/>
        <v>&lt;00    Group</v>
      </c>
      <c r="AK111" s="9"/>
      <c r="AL111" s="2">
        <v>50</v>
      </c>
      <c r="AM111" s="2"/>
      <c r="AN111" s="4"/>
    </row>
    <row r="112" spans="1:40" x14ac:dyDescent="0.3">
      <c r="A112" s="6" t="s">
        <v>56</v>
      </c>
      <c r="B112" s="9" t="s">
        <v>49</v>
      </c>
      <c r="C112" s="10" t="s">
        <v>99</v>
      </c>
      <c r="D112" s="27" t="s">
        <v>100</v>
      </c>
      <c r="E112" s="12">
        <v>1</v>
      </c>
      <c r="F112" s="12">
        <v>0.25</v>
      </c>
      <c r="G112" s="12">
        <v>27.25</v>
      </c>
      <c r="H112" s="12">
        <v>17.25</v>
      </c>
      <c r="I112" s="12">
        <v>0.93</v>
      </c>
      <c r="J112" s="14" t="s">
        <v>101</v>
      </c>
      <c r="K112" s="14" t="s">
        <v>102</v>
      </c>
      <c r="L112" s="14" t="s">
        <v>67</v>
      </c>
      <c r="M112" s="14" t="s">
        <v>103</v>
      </c>
      <c r="N112" s="14" t="s">
        <v>44</v>
      </c>
      <c r="O112" s="23">
        <f t="shared" si="25"/>
        <v>12.293999999999999</v>
      </c>
      <c r="P112" s="23">
        <v>11.22</v>
      </c>
      <c r="Q112" s="23"/>
      <c r="R112" s="23">
        <f t="shared" si="20"/>
        <v>23.513999999999999</v>
      </c>
      <c r="S112" s="24">
        <v>81.96</v>
      </c>
      <c r="T112" s="15">
        <v>30</v>
      </c>
      <c r="U112" s="15">
        <v>28</v>
      </c>
      <c r="V112" s="24">
        <v>81.96</v>
      </c>
      <c r="W112" s="24">
        <v>81.96</v>
      </c>
      <c r="X112" s="24">
        <v>81.96</v>
      </c>
      <c r="Y112" s="15" t="s">
        <v>41</v>
      </c>
      <c r="Z112" s="16" t="s">
        <v>145</v>
      </c>
      <c r="AA112" s="17">
        <v>109223</v>
      </c>
      <c r="AB112" s="17">
        <v>10</v>
      </c>
      <c r="AC112" s="12" t="s">
        <v>42</v>
      </c>
      <c r="AD112" s="18" t="s">
        <v>157</v>
      </c>
      <c r="AE112" s="26">
        <f t="shared" si="26"/>
        <v>81.96</v>
      </c>
      <c r="AF112" s="26">
        <v>49.175999999999995</v>
      </c>
      <c r="AG112" s="26">
        <f t="shared" si="21"/>
        <v>9.2700000000000014</v>
      </c>
      <c r="AH112" s="19">
        <f t="shared" si="22"/>
        <v>0.11310395314787704</v>
      </c>
      <c r="AI112" s="20">
        <f t="shared" si="23"/>
        <v>0.18850658857979508</v>
      </c>
      <c r="AJ112" s="9" t="str">
        <f t="shared" si="24"/>
        <v>10-20%</v>
      </c>
      <c r="AK112" s="9"/>
      <c r="AL112" s="2">
        <v>71</v>
      </c>
      <c r="AM112" s="2"/>
      <c r="AN112" s="4"/>
    </row>
    <row r="113" spans="1:40" x14ac:dyDescent="0.3">
      <c r="A113" s="6" t="s">
        <v>56</v>
      </c>
      <c r="B113" s="9" t="s">
        <v>49</v>
      </c>
      <c r="C113" s="10" t="s">
        <v>104</v>
      </c>
      <c r="D113" s="27" t="s">
        <v>105</v>
      </c>
      <c r="E113" s="12">
        <v>1</v>
      </c>
      <c r="F113" s="12">
        <v>20.5</v>
      </c>
      <c r="G113" s="12">
        <v>0.12</v>
      </c>
      <c r="H113" s="12">
        <v>12.8</v>
      </c>
      <c r="I113" s="12">
        <v>1</v>
      </c>
      <c r="J113" s="14" t="s">
        <v>84</v>
      </c>
      <c r="K113" s="14" t="s">
        <v>106</v>
      </c>
      <c r="L113" s="14" t="s">
        <v>67</v>
      </c>
      <c r="M113" s="14" t="s">
        <v>107</v>
      </c>
      <c r="N113" s="14" t="s">
        <v>44</v>
      </c>
      <c r="O113" s="23">
        <f t="shared" si="25"/>
        <v>11.998499999999998</v>
      </c>
      <c r="P113" s="23">
        <v>10.46</v>
      </c>
      <c r="Q113" s="23"/>
      <c r="R113" s="23">
        <f t="shared" si="20"/>
        <v>22.458500000000001</v>
      </c>
      <c r="S113" s="24">
        <v>79.989999999999995</v>
      </c>
      <c r="T113" s="15">
        <v>17</v>
      </c>
      <c r="U113" s="15">
        <v>17</v>
      </c>
      <c r="V113" s="24">
        <v>79.989999999999995</v>
      </c>
      <c r="W113" s="24">
        <v>101.87</v>
      </c>
      <c r="X113" s="24">
        <v>79.989999999999995</v>
      </c>
      <c r="Y113" s="15" t="s">
        <v>41</v>
      </c>
      <c r="Z113" s="16" t="s">
        <v>145</v>
      </c>
      <c r="AA113" s="17">
        <v>55440</v>
      </c>
      <c r="AB113" s="17">
        <v>65</v>
      </c>
      <c r="AC113" s="12" t="s">
        <v>42</v>
      </c>
      <c r="AD113" s="18" t="s">
        <v>158</v>
      </c>
      <c r="AE113" s="26">
        <f t="shared" si="26"/>
        <v>79.989999999999995</v>
      </c>
      <c r="AF113" s="26">
        <v>50.393699999999995</v>
      </c>
      <c r="AG113" s="26">
        <f t="shared" si="21"/>
        <v>7.1377999999999915</v>
      </c>
      <c r="AH113" s="19">
        <f t="shared" si="22"/>
        <v>8.9233654206775745E-2</v>
      </c>
      <c r="AI113" s="20">
        <f t="shared" si="23"/>
        <v>0.1416407209631361</v>
      </c>
      <c r="AJ113" s="9" t="str">
        <f t="shared" si="24"/>
        <v>00-10% Group</v>
      </c>
      <c r="AK113" s="9"/>
      <c r="AL113" s="2">
        <v>94</v>
      </c>
      <c r="AM113" s="2"/>
      <c r="AN113" s="4"/>
    </row>
    <row r="114" spans="1:40" x14ac:dyDescent="0.3">
      <c r="A114" s="6" t="s">
        <v>56</v>
      </c>
      <c r="B114" s="9" t="s">
        <v>49</v>
      </c>
      <c r="C114" s="10" t="s">
        <v>108</v>
      </c>
      <c r="D114" s="27" t="s">
        <v>109</v>
      </c>
      <c r="E114" s="12">
        <v>1</v>
      </c>
      <c r="F114" s="12">
        <v>12</v>
      </c>
      <c r="G114" s="12">
        <v>2.2000000000000002</v>
      </c>
      <c r="H114" s="12">
        <v>15.1</v>
      </c>
      <c r="I114" s="12">
        <v>1.99</v>
      </c>
      <c r="J114" s="14" t="s">
        <v>110</v>
      </c>
      <c r="K114" s="14" t="s">
        <v>111</v>
      </c>
      <c r="L114" s="14" t="s">
        <v>67</v>
      </c>
      <c r="M114" s="14" t="s">
        <v>112</v>
      </c>
      <c r="N114" s="14" t="s">
        <v>44</v>
      </c>
      <c r="O114" s="23">
        <f t="shared" si="25"/>
        <v>5.6070000000000002</v>
      </c>
      <c r="P114" s="23">
        <v>6.43</v>
      </c>
      <c r="Q114" s="23"/>
      <c r="R114" s="23">
        <f t="shared" si="20"/>
        <v>12.036999999999999</v>
      </c>
      <c r="S114" s="24">
        <v>37.380000000000003</v>
      </c>
      <c r="T114" s="15">
        <v>32</v>
      </c>
      <c r="U114" s="15">
        <v>29</v>
      </c>
      <c r="V114" s="24">
        <v>37.380000000000003</v>
      </c>
      <c r="W114" s="24">
        <v>29.99</v>
      </c>
      <c r="X114" s="24">
        <v>37.380000000000003</v>
      </c>
      <c r="Y114" s="15" t="s">
        <v>38</v>
      </c>
      <c r="Z114" s="16" t="s">
        <v>145</v>
      </c>
      <c r="AA114" s="17">
        <v>250</v>
      </c>
      <c r="AB114" s="17">
        <v>16300</v>
      </c>
      <c r="AC114" s="12" t="s">
        <v>42</v>
      </c>
      <c r="AD114" s="18" t="s">
        <v>159</v>
      </c>
      <c r="AE114" s="26">
        <f t="shared" si="26"/>
        <v>37.380000000000003</v>
      </c>
      <c r="AF114" s="26">
        <v>24.670800000000003</v>
      </c>
      <c r="AG114" s="26">
        <f t="shared" si="21"/>
        <v>0.67219999999999658</v>
      </c>
      <c r="AH114" s="19">
        <f t="shared" si="22"/>
        <v>1.7982878544676204E-2</v>
      </c>
      <c r="AI114" s="20">
        <f t="shared" si="23"/>
        <v>2.7246785673751824E-2</v>
      </c>
      <c r="AJ114" s="9" t="str">
        <f t="shared" si="24"/>
        <v>00-10% Group</v>
      </c>
      <c r="AK114" s="9"/>
      <c r="AL114" s="2">
        <v>147</v>
      </c>
      <c r="AM114" s="2"/>
      <c r="AN114" s="4"/>
    </row>
    <row r="115" spans="1:40" x14ac:dyDescent="0.3">
      <c r="A115" s="6" t="s">
        <v>56</v>
      </c>
      <c r="B115" s="9" t="s">
        <v>49</v>
      </c>
      <c r="C115" s="10" t="s">
        <v>108</v>
      </c>
      <c r="D115" s="27" t="s">
        <v>113</v>
      </c>
      <c r="E115" s="12">
        <v>97</v>
      </c>
      <c r="F115" s="12">
        <v>15</v>
      </c>
      <c r="G115" s="12">
        <v>12</v>
      </c>
      <c r="H115" s="12">
        <v>3</v>
      </c>
      <c r="I115" s="12">
        <v>1.9</v>
      </c>
      <c r="J115" s="14" t="s">
        <v>110</v>
      </c>
      <c r="K115" s="14" t="s">
        <v>114</v>
      </c>
      <c r="L115" s="14" t="s">
        <v>67</v>
      </c>
      <c r="M115" s="14" t="s">
        <v>115</v>
      </c>
      <c r="N115" s="14" t="s">
        <v>45</v>
      </c>
      <c r="O115" s="23">
        <f t="shared" si="25"/>
        <v>7.0934999999999997</v>
      </c>
      <c r="P115" s="23">
        <v>5.79</v>
      </c>
      <c r="Q115" s="23"/>
      <c r="R115" s="23">
        <f t="shared" si="20"/>
        <v>12.8835</v>
      </c>
      <c r="S115" s="24">
        <v>47.29</v>
      </c>
      <c r="T115" s="15">
        <v>13</v>
      </c>
      <c r="U115" s="15">
        <v>12</v>
      </c>
      <c r="V115" s="24"/>
      <c r="W115" s="24">
        <v>46.99</v>
      </c>
      <c r="X115" s="24">
        <v>47.29</v>
      </c>
      <c r="Y115" s="15" t="s">
        <v>38</v>
      </c>
      <c r="Z115" s="16" t="s">
        <v>145</v>
      </c>
      <c r="AA115" s="17">
        <v>131999</v>
      </c>
      <c r="AB115" s="17">
        <v>39</v>
      </c>
      <c r="AC115" s="12" t="s">
        <v>42</v>
      </c>
      <c r="AD115" s="18" t="s">
        <v>160</v>
      </c>
      <c r="AE115" s="26">
        <f t="shared" si="26"/>
        <v>47.29</v>
      </c>
      <c r="AF115" s="26">
        <v>32.630099999999999</v>
      </c>
      <c r="AG115" s="26">
        <f t="shared" si="21"/>
        <v>1.7764000000000015</v>
      </c>
      <c r="AH115" s="19">
        <f t="shared" si="22"/>
        <v>3.756396701205332E-2</v>
      </c>
      <c r="AI115" s="20">
        <f t="shared" si="23"/>
        <v>5.4440531901526555E-2</v>
      </c>
      <c r="AJ115" s="9" t="str">
        <f t="shared" si="24"/>
        <v>00-10% Group</v>
      </c>
      <c r="AK115" s="9" t="s">
        <v>40</v>
      </c>
      <c r="AL115" s="2">
        <v>100</v>
      </c>
      <c r="AM115" s="2"/>
      <c r="AN115" s="4"/>
    </row>
    <row r="116" spans="1:40" x14ac:dyDescent="0.3">
      <c r="A116" s="6" t="s">
        <v>56</v>
      </c>
      <c r="B116" s="9" t="s">
        <v>49</v>
      </c>
      <c r="C116" s="10" t="s">
        <v>116</v>
      </c>
      <c r="D116" s="27" t="s">
        <v>117</v>
      </c>
      <c r="E116" s="12">
        <v>1</v>
      </c>
      <c r="F116" s="12">
        <v>1</v>
      </c>
      <c r="G116" s="12">
        <v>5.25</v>
      </c>
      <c r="H116" s="12">
        <v>5.25</v>
      </c>
      <c r="I116" s="12">
        <v>0.4</v>
      </c>
      <c r="J116" s="14" t="s">
        <v>118</v>
      </c>
      <c r="K116" s="14" t="s">
        <v>119</v>
      </c>
      <c r="L116" s="14" t="s">
        <v>67</v>
      </c>
      <c r="M116" s="14" t="s">
        <v>120</v>
      </c>
      <c r="N116" s="14" t="s">
        <v>47</v>
      </c>
      <c r="O116" s="23">
        <f t="shared" si="25"/>
        <v>1.9484999999999999</v>
      </c>
      <c r="P116" s="23">
        <v>3.77</v>
      </c>
      <c r="Q116" s="23"/>
      <c r="R116" s="23">
        <f t="shared" si="20"/>
        <v>5.7184999999999997</v>
      </c>
      <c r="S116" s="24">
        <v>12.99</v>
      </c>
      <c r="T116" s="15">
        <v>47</v>
      </c>
      <c r="U116" s="15">
        <v>35</v>
      </c>
      <c r="V116" s="24">
        <v>16.09</v>
      </c>
      <c r="W116" s="24">
        <v>4.3499999999999996</v>
      </c>
      <c r="X116" s="24">
        <v>12.99</v>
      </c>
      <c r="Y116" s="15" t="s">
        <v>38</v>
      </c>
      <c r="Z116" s="16" t="s">
        <v>145</v>
      </c>
      <c r="AA116" s="17">
        <v>53984</v>
      </c>
      <c r="AB116" s="17">
        <v>39</v>
      </c>
      <c r="AC116" s="12" t="s">
        <v>42</v>
      </c>
      <c r="AD116" s="18" t="s">
        <v>161</v>
      </c>
      <c r="AE116" s="26">
        <f t="shared" si="26"/>
        <v>12.99</v>
      </c>
      <c r="AF116" s="26">
        <v>9.3528000000000002</v>
      </c>
      <c r="AG116" s="26">
        <f t="shared" si="21"/>
        <v>-2.081300000000001</v>
      </c>
      <c r="AH116" s="19">
        <f t="shared" si="22"/>
        <v>-0.16022324865280993</v>
      </c>
      <c r="AI116" s="20">
        <f t="shared" si="23"/>
        <v>-0.22253228979556935</v>
      </c>
      <c r="AJ116" s="9" t="str">
        <f t="shared" si="24"/>
        <v>&lt;00    Group</v>
      </c>
      <c r="AK116" s="9"/>
      <c r="AL116" s="2">
        <v>999</v>
      </c>
      <c r="AM116" s="2"/>
      <c r="AN116" s="4"/>
    </row>
    <row r="117" spans="1:40" x14ac:dyDescent="0.3">
      <c r="A117" s="6" t="s">
        <v>121</v>
      </c>
      <c r="B117" s="9" t="s">
        <v>49</v>
      </c>
      <c r="C117" s="10" t="s">
        <v>122</v>
      </c>
      <c r="D117" s="27" t="s">
        <v>123</v>
      </c>
      <c r="E117" s="12">
        <v>1</v>
      </c>
      <c r="F117" s="12">
        <v>0.75</v>
      </c>
      <c r="G117" s="12">
        <v>9.25</v>
      </c>
      <c r="H117" s="12">
        <v>12</v>
      </c>
      <c r="I117" s="12">
        <v>1.1499999999999999</v>
      </c>
      <c r="J117" s="14" t="s">
        <v>110</v>
      </c>
      <c r="K117" s="14" t="s">
        <v>124</v>
      </c>
      <c r="L117" s="14" t="s">
        <v>125</v>
      </c>
      <c r="M117" s="14" t="s">
        <v>126</v>
      </c>
      <c r="N117" s="14" t="s">
        <v>44</v>
      </c>
      <c r="O117" s="23">
        <f t="shared" si="25"/>
        <v>2.403</v>
      </c>
      <c r="P117" s="23">
        <v>6.43</v>
      </c>
      <c r="Q117" s="23"/>
      <c r="R117" s="23">
        <f t="shared" si="20"/>
        <v>8.8330000000000002</v>
      </c>
      <c r="S117" s="24">
        <v>16.02</v>
      </c>
      <c r="T117" s="15">
        <v>29</v>
      </c>
      <c r="U117" s="15">
        <v>28</v>
      </c>
      <c r="V117" s="24">
        <v>16.02</v>
      </c>
      <c r="W117" s="24">
        <v>22.46</v>
      </c>
      <c r="X117" s="24">
        <v>16.02</v>
      </c>
      <c r="Y117" s="15" t="s">
        <v>41</v>
      </c>
      <c r="Z117" s="16" t="s">
        <v>145</v>
      </c>
      <c r="AA117" s="17">
        <v>42712</v>
      </c>
      <c r="AB117" s="17">
        <v>39</v>
      </c>
      <c r="AC117" s="12" t="s">
        <v>42</v>
      </c>
      <c r="AD117" s="18" t="s">
        <v>162</v>
      </c>
      <c r="AE117" s="26">
        <f t="shared" si="26"/>
        <v>16.02</v>
      </c>
      <c r="AF117" s="26">
        <v>12.015000000000001</v>
      </c>
      <c r="AG117" s="26">
        <f t="shared" si="21"/>
        <v>-4.8280000000000012</v>
      </c>
      <c r="AH117" s="19">
        <f t="shared" si="22"/>
        <v>-0.30137328339575536</v>
      </c>
      <c r="AI117" s="20">
        <f t="shared" si="23"/>
        <v>-0.40183104452767382</v>
      </c>
      <c r="AJ117" s="9" t="str">
        <f t="shared" si="24"/>
        <v>&lt;00    Group</v>
      </c>
      <c r="AK117" s="9"/>
      <c r="AL117" s="2">
        <v>150</v>
      </c>
      <c r="AM117" s="2"/>
      <c r="AN117" s="4"/>
    </row>
    <row r="118" spans="1:40" x14ac:dyDescent="0.3">
      <c r="A118" s="6" t="s">
        <v>127</v>
      </c>
      <c r="B118" s="9" t="s">
        <v>49</v>
      </c>
      <c r="C118" s="10">
        <v>887037400481</v>
      </c>
      <c r="D118" s="27" t="s">
        <v>128</v>
      </c>
      <c r="E118" s="12">
        <v>1</v>
      </c>
      <c r="F118" s="12">
        <v>3</v>
      </c>
      <c r="G118" s="12">
        <v>8</v>
      </c>
      <c r="H118" s="12">
        <v>5</v>
      </c>
      <c r="I118" s="12">
        <v>0.79</v>
      </c>
      <c r="J118" s="14" t="s">
        <v>65</v>
      </c>
      <c r="K118" s="14" t="s">
        <v>129</v>
      </c>
      <c r="L118" s="14" t="s">
        <v>130</v>
      </c>
      <c r="M118" s="14" t="s">
        <v>131</v>
      </c>
      <c r="N118" s="14" t="s">
        <v>47</v>
      </c>
      <c r="O118" s="23">
        <f t="shared" si="25"/>
        <v>3.7845</v>
      </c>
      <c r="P118" s="23">
        <v>5.14</v>
      </c>
      <c r="Q118" s="23"/>
      <c r="R118" s="23">
        <f t="shared" si="20"/>
        <v>8.9245000000000001</v>
      </c>
      <c r="S118" s="24">
        <v>25.23</v>
      </c>
      <c r="T118" s="15">
        <v>28</v>
      </c>
      <c r="U118" s="15">
        <v>27</v>
      </c>
      <c r="V118" s="24">
        <v>19.98</v>
      </c>
      <c r="W118" s="24">
        <v>25.23</v>
      </c>
      <c r="X118" s="24">
        <v>25.23</v>
      </c>
      <c r="Y118" s="15" t="s">
        <v>41</v>
      </c>
      <c r="Z118" s="16" t="s">
        <v>145</v>
      </c>
      <c r="AA118" s="17">
        <v>8038</v>
      </c>
      <c r="AB118" s="17">
        <v>154</v>
      </c>
      <c r="AC118" s="12" t="s">
        <v>42</v>
      </c>
      <c r="AD118" s="18" t="s">
        <v>163</v>
      </c>
      <c r="AE118" s="26">
        <f t="shared" si="26"/>
        <v>25.23</v>
      </c>
      <c r="AF118" s="26">
        <v>19.679400000000001</v>
      </c>
      <c r="AG118" s="26">
        <f t="shared" si="21"/>
        <v>-3.3739000000000017</v>
      </c>
      <c r="AH118" s="19">
        <f t="shared" si="22"/>
        <v>-0.13372572334522401</v>
      </c>
      <c r="AI118" s="20">
        <f t="shared" si="23"/>
        <v>-0.17144323505797948</v>
      </c>
      <c r="AJ118" s="9" t="str">
        <f t="shared" si="24"/>
        <v>&lt;00    Group</v>
      </c>
      <c r="AK118" s="9"/>
      <c r="AL118" s="2">
        <v>505</v>
      </c>
      <c r="AM118" s="2"/>
      <c r="AN118" s="4"/>
    </row>
    <row r="119" spans="1:40" x14ac:dyDescent="0.3">
      <c r="A119" s="6" t="s">
        <v>127</v>
      </c>
      <c r="B119" s="9" t="s">
        <v>49</v>
      </c>
      <c r="C119" s="10">
        <v>887037400481</v>
      </c>
      <c r="D119" s="27" t="s">
        <v>132</v>
      </c>
      <c r="E119" s="12">
        <v>1</v>
      </c>
      <c r="F119" s="12">
        <v>1.2</v>
      </c>
      <c r="G119" s="12"/>
      <c r="H119" s="12">
        <v>2</v>
      </c>
      <c r="I119" s="12">
        <v>0.79</v>
      </c>
      <c r="J119" s="14" t="s">
        <v>65</v>
      </c>
      <c r="K119" s="14" t="s">
        <v>133</v>
      </c>
      <c r="L119" s="14" t="s">
        <v>130</v>
      </c>
      <c r="M119" s="14" t="s">
        <v>131</v>
      </c>
      <c r="N119" s="14" t="s">
        <v>134</v>
      </c>
      <c r="O119" s="23">
        <f t="shared" si="25"/>
        <v>4.9485000000000001</v>
      </c>
      <c r="P119" s="23">
        <v>4.5199999999999996</v>
      </c>
      <c r="Q119" s="23"/>
      <c r="R119" s="23">
        <f t="shared" si="20"/>
        <v>9.4684999999999988</v>
      </c>
      <c r="S119" s="24">
        <v>32.99</v>
      </c>
      <c r="T119" s="15">
        <v>14</v>
      </c>
      <c r="U119" s="15">
        <v>12</v>
      </c>
      <c r="V119" s="24">
        <v>126.84</v>
      </c>
      <c r="W119" s="24">
        <v>31.99</v>
      </c>
      <c r="X119" s="24">
        <v>32.99</v>
      </c>
      <c r="Y119" s="15" t="s">
        <v>38</v>
      </c>
      <c r="Z119" s="16" t="s">
        <v>145</v>
      </c>
      <c r="AA119" s="17">
        <v>37751</v>
      </c>
      <c r="AB119" s="17">
        <v>34</v>
      </c>
      <c r="AC119" s="12" t="s">
        <v>42</v>
      </c>
      <c r="AD119" s="18" t="s">
        <v>164</v>
      </c>
      <c r="AE119" s="26">
        <f t="shared" si="26"/>
        <v>32.99</v>
      </c>
      <c r="AF119" s="26">
        <v>26.721900000000005</v>
      </c>
      <c r="AG119" s="26">
        <f t="shared" si="21"/>
        <v>-3.2004000000000055</v>
      </c>
      <c r="AH119" s="19">
        <f t="shared" si="22"/>
        <v>-9.7011215519854657E-2</v>
      </c>
      <c r="AI119" s="20">
        <f t="shared" si="23"/>
        <v>-0.1197669327405613</v>
      </c>
      <c r="AJ119" s="9" t="str">
        <f t="shared" si="24"/>
        <v>&lt;00    Group</v>
      </c>
      <c r="AK119" s="9" t="s">
        <v>40</v>
      </c>
      <c r="AL119" s="2">
        <v>19</v>
      </c>
      <c r="AM119" s="2"/>
      <c r="AN119" s="4"/>
    </row>
    <row r="120" spans="1:40" x14ac:dyDescent="0.3">
      <c r="A120" s="6" t="s">
        <v>135</v>
      </c>
      <c r="B120" s="9" t="s">
        <v>49</v>
      </c>
      <c r="C120" s="10" t="s">
        <v>136</v>
      </c>
      <c r="D120" s="27" t="s">
        <v>137</v>
      </c>
      <c r="E120" s="12">
        <v>1</v>
      </c>
      <c r="F120" s="12">
        <v>5.98</v>
      </c>
      <c r="G120" s="12">
        <v>8.66</v>
      </c>
      <c r="H120" s="12">
        <v>2.2400000000000002</v>
      </c>
      <c r="I120" s="12">
        <v>0.18</v>
      </c>
      <c r="J120" s="14" t="s">
        <v>138</v>
      </c>
      <c r="K120" s="14" t="s">
        <v>139</v>
      </c>
      <c r="L120" s="14" t="s">
        <v>61</v>
      </c>
      <c r="M120" s="14" t="s">
        <v>140</v>
      </c>
      <c r="N120" s="14" t="s">
        <v>44</v>
      </c>
      <c r="O120" s="23">
        <f t="shared" si="25"/>
        <v>9.2909999999999986</v>
      </c>
      <c r="P120" s="23">
        <v>3.77</v>
      </c>
      <c r="Q120" s="23"/>
      <c r="R120" s="23">
        <f t="shared" si="20"/>
        <v>13.060999999999998</v>
      </c>
      <c r="S120" s="24">
        <v>61.94</v>
      </c>
      <c r="T120" s="15">
        <v>15</v>
      </c>
      <c r="U120" s="15">
        <v>15</v>
      </c>
      <c r="V120" s="24">
        <v>61.94</v>
      </c>
      <c r="W120" s="24">
        <v>67.89</v>
      </c>
      <c r="X120" s="24">
        <v>61.94</v>
      </c>
      <c r="Y120" s="15" t="s">
        <v>41</v>
      </c>
      <c r="Z120" s="16" t="s">
        <v>147</v>
      </c>
      <c r="AA120" s="17">
        <v>1388169</v>
      </c>
      <c r="AB120" s="17">
        <v>1</v>
      </c>
      <c r="AC120" s="12" t="s">
        <v>42</v>
      </c>
      <c r="AD120" s="18" t="s">
        <v>165</v>
      </c>
      <c r="AE120" s="26">
        <f t="shared" si="26"/>
        <v>61.94</v>
      </c>
      <c r="AF120" s="26">
        <v>52.029599999999995</v>
      </c>
      <c r="AG120" s="26">
        <f t="shared" si="21"/>
        <v>-3.1506000000000012</v>
      </c>
      <c r="AH120" s="19">
        <f t="shared" si="22"/>
        <v>-5.0865353567969021E-2</v>
      </c>
      <c r="AI120" s="20">
        <f t="shared" si="23"/>
        <v>-6.0553992342820266E-2</v>
      </c>
      <c r="AJ120" s="9" t="str">
        <f t="shared" si="24"/>
        <v>&lt;00    Group</v>
      </c>
      <c r="AK120" s="9"/>
      <c r="AL120" s="2">
        <v>540</v>
      </c>
      <c r="AM120" s="2"/>
      <c r="AN120" s="4"/>
    </row>
    <row r="121" spans="1:40" x14ac:dyDescent="0.3">
      <c r="A121" s="6" t="s">
        <v>135</v>
      </c>
      <c r="B121" s="9" t="s">
        <v>49</v>
      </c>
      <c r="C121" s="10">
        <v>845282075090</v>
      </c>
      <c r="D121" s="27" t="s">
        <v>141</v>
      </c>
      <c r="E121" s="12">
        <v>1</v>
      </c>
      <c r="F121" s="12">
        <v>0.9</v>
      </c>
      <c r="G121" s="12">
        <v>2.2000000000000002</v>
      </c>
      <c r="H121" s="12">
        <v>8.1999999999999993</v>
      </c>
      <c r="I121" s="12">
        <v>1</v>
      </c>
      <c r="J121" s="14" t="s">
        <v>142</v>
      </c>
      <c r="K121" s="14" t="s">
        <v>143</v>
      </c>
      <c r="L121" s="14" t="s">
        <v>130</v>
      </c>
      <c r="M121" s="14" t="s">
        <v>144</v>
      </c>
      <c r="N121" s="14" t="s">
        <v>47</v>
      </c>
      <c r="O121" s="23">
        <f t="shared" si="25"/>
        <v>13.498499999999998</v>
      </c>
      <c r="P121" s="23">
        <v>3.88</v>
      </c>
      <c r="Q121" s="23"/>
      <c r="R121" s="23">
        <f t="shared" si="20"/>
        <v>17.378499999999999</v>
      </c>
      <c r="S121" s="24">
        <v>89.99</v>
      </c>
      <c r="T121" s="15">
        <v>4</v>
      </c>
      <c r="U121" s="15">
        <v>4</v>
      </c>
      <c r="V121" s="24"/>
      <c r="W121" s="24">
        <v>89.99</v>
      </c>
      <c r="X121" s="24">
        <v>89.99</v>
      </c>
      <c r="Y121" s="15" t="s">
        <v>38</v>
      </c>
      <c r="Z121" s="16" t="s">
        <v>145</v>
      </c>
      <c r="AA121" s="17">
        <v>31876</v>
      </c>
      <c r="AB121" s="17">
        <v>39</v>
      </c>
      <c r="AC121" s="12" t="s">
        <v>42</v>
      </c>
      <c r="AD121" s="18" t="s">
        <v>166</v>
      </c>
      <c r="AE121" s="26">
        <f t="shared" si="26"/>
        <v>89.99</v>
      </c>
      <c r="AF121" s="26">
        <v>78.291299999999907</v>
      </c>
      <c r="AG121" s="26">
        <f t="shared" si="21"/>
        <v>-5.6797999999999194</v>
      </c>
      <c r="AH121" s="19">
        <f t="shared" si="22"/>
        <v>-6.311590176686209E-2</v>
      </c>
      <c r="AI121" s="20">
        <f t="shared" si="23"/>
        <v>-7.254701352512892E-2</v>
      </c>
      <c r="AJ121" s="9" t="str">
        <f t="shared" si="24"/>
        <v>&lt;00    Group</v>
      </c>
      <c r="AK121" s="9" t="s">
        <v>40</v>
      </c>
      <c r="AL121" s="2">
        <v>255</v>
      </c>
      <c r="AM121" s="2"/>
      <c r="AN121" s="4"/>
    </row>
    <row r="122" spans="1:40" x14ac:dyDescent="0.3">
      <c r="A122" s="6" t="s">
        <v>48</v>
      </c>
      <c r="B122" s="9" t="s">
        <v>49</v>
      </c>
      <c r="C122" s="10" t="s">
        <v>50</v>
      </c>
      <c r="D122" s="27" t="s">
        <v>51</v>
      </c>
      <c r="E122" s="12">
        <v>1</v>
      </c>
      <c r="F122" s="12">
        <v>5.5</v>
      </c>
      <c r="G122" s="12">
        <v>7.5</v>
      </c>
      <c r="H122" s="12">
        <v>2</v>
      </c>
      <c r="I122" s="12">
        <v>0.66</v>
      </c>
      <c r="J122" s="14" t="s">
        <v>52</v>
      </c>
      <c r="K122" s="14" t="s">
        <v>53</v>
      </c>
      <c r="L122" s="14" t="s">
        <v>54</v>
      </c>
      <c r="M122" s="14" t="s">
        <v>55</v>
      </c>
      <c r="N122" s="14" t="s">
        <v>45</v>
      </c>
      <c r="O122" s="23">
        <f>0.15*X122</f>
        <v>3.5849999999999995</v>
      </c>
      <c r="P122" s="23">
        <v>3.77</v>
      </c>
      <c r="Q122" s="23"/>
      <c r="R122" s="23">
        <f t="shared" si="20"/>
        <v>7.3549999999999995</v>
      </c>
      <c r="S122" s="24">
        <v>23.9</v>
      </c>
      <c r="T122" s="15">
        <v>22</v>
      </c>
      <c r="U122" s="15">
        <v>21</v>
      </c>
      <c r="V122" s="24">
        <v>23.9</v>
      </c>
      <c r="W122" s="24">
        <v>24</v>
      </c>
      <c r="X122" s="24">
        <v>23.9</v>
      </c>
      <c r="Y122" s="15" t="s">
        <v>41</v>
      </c>
      <c r="Z122" s="16" t="s">
        <v>145</v>
      </c>
      <c r="AA122" s="17">
        <v>57055</v>
      </c>
      <c r="AB122" s="17">
        <v>39</v>
      </c>
      <c r="AC122" s="12" t="s">
        <v>42</v>
      </c>
      <c r="AD122" s="18" t="s">
        <v>146</v>
      </c>
      <c r="AE122" s="26">
        <f>X122</f>
        <v>23.9</v>
      </c>
      <c r="AF122" s="26">
        <v>7.169999999999999</v>
      </c>
      <c r="AG122" s="26">
        <f t="shared" si="21"/>
        <v>9.375</v>
      </c>
      <c r="AH122" s="19">
        <f t="shared" si="22"/>
        <v>0.39225941422594146</v>
      </c>
      <c r="AI122" s="20">
        <f t="shared" si="23"/>
        <v>1.3075313807531384</v>
      </c>
      <c r="AJ122" s="9" t="str">
        <f t="shared" si="24"/>
        <v>20%+ Group</v>
      </c>
      <c r="AK122" s="9"/>
      <c r="AL122" s="2">
        <v>378</v>
      </c>
      <c r="AM122" s="2"/>
      <c r="AN122" s="4"/>
    </row>
    <row r="123" spans="1:40" x14ac:dyDescent="0.3">
      <c r="A123" s="6" t="s">
        <v>56</v>
      </c>
      <c r="B123" s="9" t="s">
        <v>49</v>
      </c>
      <c r="C123" s="10" t="s">
        <v>57</v>
      </c>
      <c r="D123" s="27" t="s">
        <v>58</v>
      </c>
      <c r="E123" s="12">
        <v>1</v>
      </c>
      <c r="F123" s="12">
        <v>1.73</v>
      </c>
      <c r="G123" s="12">
        <v>5.12</v>
      </c>
      <c r="H123" s="12">
        <v>8.66</v>
      </c>
      <c r="I123" s="12">
        <v>2.4300000000000002</v>
      </c>
      <c r="J123" s="14" t="s">
        <v>59</v>
      </c>
      <c r="K123" s="14" t="s">
        <v>60</v>
      </c>
      <c r="L123" s="14" t="s">
        <v>61</v>
      </c>
      <c r="M123" s="14" t="s">
        <v>62</v>
      </c>
      <c r="N123" s="14" t="s">
        <v>44</v>
      </c>
      <c r="O123" s="23">
        <f t="shared" ref="O123:O141" si="27">0.15*X123</f>
        <v>25.5</v>
      </c>
      <c r="P123" s="23">
        <v>5.79</v>
      </c>
      <c r="Q123" s="23"/>
      <c r="R123" s="23">
        <f t="shared" si="20"/>
        <v>31.29</v>
      </c>
      <c r="S123" s="24">
        <v>170</v>
      </c>
      <c r="T123" s="15">
        <v>28</v>
      </c>
      <c r="U123" s="15">
        <v>26</v>
      </c>
      <c r="V123" s="24">
        <v>201.99</v>
      </c>
      <c r="W123" s="24">
        <v>179.99</v>
      </c>
      <c r="X123" s="24">
        <v>170</v>
      </c>
      <c r="Y123" s="15" t="s">
        <v>38</v>
      </c>
      <c r="Z123" s="16" t="s">
        <v>147</v>
      </c>
      <c r="AA123" s="17">
        <v>215686</v>
      </c>
      <c r="AB123" s="17">
        <v>17</v>
      </c>
      <c r="AC123" s="12" t="s">
        <v>42</v>
      </c>
      <c r="AD123" s="18" t="s">
        <v>148</v>
      </c>
      <c r="AE123" s="26">
        <f t="shared" ref="AE123:AE141" si="28">X123</f>
        <v>170</v>
      </c>
      <c r="AF123" s="26">
        <v>56.1</v>
      </c>
      <c r="AG123" s="26">
        <f t="shared" si="21"/>
        <v>82.61</v>
      </c>
      <c r="AH123" s="19">
        <f t="shared" si="22"/>
        <v>0.48594117647058821</v>
      </c>
      <c r="AI123" s="20">
        <f t="shared" si="23"/>
        <v>1.472549019607843</v>
      </c>
      <c r="AJ123" s="9" t="str">
        <f t="shared" si="24"/>
        <v>20%+ Group</v>
      </c>
      <c r="AK123" s="9"/>
      <c r="AL123" s="2">
        <v>999</v>
      </c>
      <c r="AM123" s="2"/>
      <c r="AN123" s="4"/>
    </row>
    <row r="124" spans="1:40" x14ac:dyDescent="0.3">
      <c r="A124" s="6" t="s">
        <v>56</v>
      </c>
      <c r="B124" s="9" t="s">
        <v>49</v>
      </c>
      <c r="C124" s="10" t="s">
        <v>63</v>
      </c>
      <c r="D124" s="27" t="s">
        <v>64</v>
      </c>
      <c r="E124" s="12">
        <v>1</v>
      </c>
      <c r="F124" s="12">
        <v>1</v>
      </c>
      <c r="G124" s="12">
        <v>4.88</v>
      </c>
      <c r="H124" s="12">
        <v>2.25</v>
      </c>
      <c r="I124" s="12">
        <v>0.97</v>
      </c>
      <c r="J124" s="14" t="s">
        <v>65</v>
      </c>
      <c r="K124" s="14" t="s">
        <v>66</v>
      </c>
      <c r="L124" s="14" t="s">
        <v>67</v>
      </c>
      <c r="M124" s="14" t="s">
        <v>68</v>
      </c>
      <c r="N124" s="14" t="s">
        <v>44</v>
      </c>
      <c r="O124" s="23">
        <f t="shared" si="27"/>
        <v>7.4924999999999997</v>
      </c>
      <c r="P124" s="23">
        <v>5.14</v>
      </c>
      <c r="Q124" s="23"/>
      <c r="R124" s="23">
        <f t="shared" si="20"/>
        <v>12.6325</v>
      </c>
      <c r="S124" s="24">
        <v>49.95</v>
      </c>
      <c r="T124" s="15">
        <v>24</v>
      </c>
      <c r="U124" s="15">
        <v>20</v>
      </c>
      <c r="V124" s="24">
        <v>59.99</v>
      </c>
      <c r="W124" s="24">
        <v>49.95</v>
      </c>
      <c r="X124" s="24">
        <v>49.95</v>
      </c>
      <c r="Y124" s="15" t="s">
        <v>38</v>
      </c>
      <c r="Z124" s="16" t="s">
        <v>145</v>
      </c>
      <c r="AA124" s="17">
        <v>47810</v>
      </c>
      <c r="AB124" s="17">
        <v>68</v>
      </c>
      <c r="AC124" s="12" t="s">
        <v>42</v>
      </c>
      <c r="AD124" s="18" t="s">
        <v>149</v>
      </c>
      <c r="AE124" s="26">
        <f t="shared" si="28"/>
        <v>49.95</v>
      </c>
      <c r="AF124" s="26">
        <v>17.981999999999999</v>
      </c>
      <c r="AG124" s="26">
        <f t="shared" si="21"/>
        <v>19.335500000000003</v>
      </c>
      <c r="AH124" s="19">
        <f t="shared" si="22"/>
        <v>0.38709709709709716</v>
      </c>
      <c r="AI124" s="20">
        <f t="shared" si="23"/>
        <v>1.0752697141586032</v>
      </c>
      <c r="AJ124" s="9" t="str">
        <f t="shared" si="24"/>
        <v>20%+ Group</v>
      </c>
      <c r="AK124" s="9"/>
      <c r="AL124" s="2">
        <v>426</v>
      </c>
      <c r="AM124" s="2"/>
      <c r="AN124" s="4"/>
    </row>
    <row r="125" spans="1:40" x14ac:dyDescent="0.3">
      <c r="A125" s="6" t="s">
        <v>56</v>
      </c>
      <c r="B125" s="9" t="s">
        <v>49</v>
      </c>
      <c r="C125" s="10" t="s">
        <v>69</v>
      </c>
      <c r="D125" s="27" t="s">
        <v>70</v>
      </c>
      <c r="E125" s="12">
        <v>1</v>
      </c>
      <c r="F125" s="12">
        <v>0.1</v>
      </c>
      <c r="G125" s="12">
        <v>10.88</v>
      </c>
      <c r="H125" s="12">
        <v>6.11</v>
      </c>
      <c r="I125" s="12">
        <v>0.28999999999999998</v>
      </c>
      <c r="J125" s="14" t="s">
        <v>46</v>
      </c>
      <c r="K125" s="14" t="s">
        <v>71</v>
      </c>
      <c r="L125" s="14" t="s">
        <v>67</v>
      </c>
      <c r="M125" s="14" t="s">
        <v>72</v>
      </c>
      <c r="N125" s="14" t="s">
        <v>47</v>
      </c>
      <c r="O125" s="23">
        <f t="shared" si="27"/>
        <v>4.6559999999999997</v>
      </c>
      <c r="P125" s="23">
        <v>3.07</v>
      </c>
      <c r="Q125" s="23"/>
      <c r="R125" s="23">
        <f t="shared" si="20"/>
        <v>7.7259999999999991</v>
      </c>
      <c r="S125" s="24">
        <v>31.04</v>
      </c>
      <c r="T125" s="15">
        <v>21</v>
      </c>
      <c r="U125" s="15">
        <v>19</v>
      </c>
      <c r="V125" s="24">
        <v>31.04</v>
      </c>
      <c r="W125" s="24">
        <v>18</v>
      </c>
      <c r="X125" s="24">
        <v>31.04</v>
      </c>
      <c r="Y125" s="15" t="s">
        <v>38</v>
      </c>
      <c r="Z125" s="16" t="s">
        <v>145</v>
      </c>
      <c r="AA125" s="17">
        <v>98500</v>
      </c>
      <c r="AB125" s="17">
        <v>39</v>
      </c>
      <c r="AC125" s="12" t="s">
        <v>42</v>
      </c>
      <c r="AD125" s="18" t="s">
        <v>150</v>
      </c>
      <c r="AE125" s="26">
        <f t="shared" si="28"/>
        <v>31.04</v>
      </c>
      <c r="AF125" s="26">
        <v>12.105600000000001</v>
      </c>
      <c r="AG125" s="26">
        <f t="shared" si="21"/>
        <v>11.208399999999999</v>
      </c>
      <c r="AH125" s="19">
        <f t="shared" si="22"/>
        <v>0.36109536082474225</v>
      </c>
      <c r="AI125" s="20">
        <f t="shared" si="23"/>
        <v>0.92588554057626216</v>
      </c>
      <c r="AJ125" s="9" t="str">
        <f t="shared" si="24"/>
        <v>20%+ Group</v>
      </c>
      <c r="AK125" s="9"/>
      <c r="AL125" s="2">
        <v>999</v>
      </c>
      <c r="AM125" s="2"/>
      <c r="AN125" s="4"/>
    </row>
    <row r="126" spans="1:40" x14ac:dyDescent="0.3">
      <c r="A126" s="6" t="s">
        <v>56</v>
      </c>
      <c r="B126" s="9" t="s">
        <v>49</v>
      </c>
      <c r="C126" s="10" t="s">
        <v>73</v>
      </c>
      <c r="D126" s="27" t="s">
        <v>74</v>
      </c>
      <c r="E126" s="12">
        <v>1</v>
      </c>
      <c r="F126" s="12">
        <v>0.1</v>
      </c>
      <c r="G126" s="12">
        <v>6.5</v>
      </c>
      <c r="H126" s="12">
        <v>11.5</v>
      </c>
      <c r="I126" s="12">
        <v>0.3</v>
      </c>
      <c r="J126" s="14" t="s">
        <v>75</v>
      </c>
      <c r="K126" s="14" t="s">
        <v>76</v>
      </c>
      <c r="L126" s="14" t="s">
        <v>67</v>
      </c>
      <c r="M126" s="14" t="s">
        <v>77</v>
      </c>
      <c r="N126" s="14" t="s">
        <v>47</v>
      </c>
      <c r="O126" s="23">
        <f t="shared" si="27"/>
        <v>5.0954999999999995</v>
      </c>
      <c r="P126" s="23">
        <v>2.92</v>
      </c>
      <c r="Q126" s="23"/>
      <c r="R126" s="23">
        <f t="shared" si="20"/>
        <v>8.0154999999999994</v>
      </c>
      <c r="S126" s="24">
        <v>33.97</v>
      </c>
      <c r="T126" s="15">
        <v>27</v>
      </c>
      <c r="U126" s="15">
        <v>26</v>
      </c>
      <c r="V126" s="24"/>
      <c r="W126" s="24">
        <v>33.97</v>
      </c>
      <c r="X126" s="24">
        <v>33.97</v>
      </c>
      <c r="Y126" s="15" t="s">
        <v>38</v>
      </c>
      <c r="Z126" s="16" t="s">
        <v>145</v>
      </c>
      <c r="AA126" s="17">
        <v>98686</v>
      </c>
      <c r="AB126" s="17">
        <v>39</v>
      </c>
      <c r="AC126" s="12" t="s">
        <v>42</v>
      </c>
      <c r="AD126" s="18" t="s">
        <v>151</v>
      </c>
      <c r="AE126" s="26">
        <f t="shared" si="28"/>
        <v>33.97</v>
      </c>
      <c r="AF126" s="26">
        <v>14.267399999999999</v>
      </c>
      <c r="AG126" s="26">
        <f t="shared" si="21"/>
        <v>11.687099999999999</v>
      </c>
      <c r="AH126" s="19">
        <f t="shared" si="22"/>
        <v>0.34404180158963793</v>
      </c>
      <c r="AI126" s="20">
        <f t="shared" si="23"/>
        <v>0.81914714664199506</v>
      </c>
      <c r="AJ126" s="9" t="str">
        <f t="shared" si="24"/>
        <v>20%+ Group</v>
      </c>
      <c r="AK126" s="9"/>
      <c r="AL126" s="2">
        <v>16</v>
      </c>
      <c r="AM126" s="2"/>
      <c r="AN126" s="4"/>
    </row>
    <row r="127" spans="1:40" x14ac:dyDescent="0.3">
      <c r="A127" s="6" t="s">
        <v>56</v>
      </c>
      <c r="B127" s="9" t="s">
        <v>49</v>
      </c>
      <c r="C127" s="10" t="s">
        <v>78</v>
      </c>
      <c r="D127" s="27" t="s">
        <v>79</v>
      </c>
      <c r="E127" s="12">
        <v>1</v>
      </c>
      <c r="F127" s="12">
        <v>0.1</v>
      </c>
      <c r="G127" s="12">
        <v>7.06</v>
      </c>
      <c r="H127" s="12">
        <v>11.25</v>
      </c>
      <c r="I127" s="12">
        <v>0.3</v>
      </c>
      <c r="J127" s="14" t="s">
        <v>75</v>
      </c>
      <c r="K127" s="14" t="s">
        <v>80</v>
      </c>
      <c r="L127" s="14" t="s">
        <v>67</v>
      </c>
      <c r="M127" s="14" t="s">
        <v>81</v>
      </c>
      <c r="N127" s="14" t="s">
        <v>44</v>
      </c>
      <c r="O127" s="23">
        <f t="shared" si="27"/>
        <v>4.7969999999999997</v>
      </c>
      <c r="P127" s="23">
        <v>3.07</v>
      </c>
      <c r="Q127" s="23"/>
      <c r="R127" s="23">
        <f t="shared" si="20"/>
        <v>7.8669999999999991</v>
      </c>
      <c r="S127" s="24">
        <v>31.98</v>
      </c>
      <c r="T127" s="15">
        <v>8</v>
      </c>
      <c r="U127" s="15">
        <v>8</v>
      </c>
      <c r="V127" s="24"/>
      <c r="W127" s="24">
        <v>43.73</v>
      </c>
      <c r="X127" s="24">
        <v>31.98</v>
      </c>
      <c r="Y127" s="15" t="s">
        <v>38</v>
      </c>
      <c r="Z127" s="16" t="s">
        <v>145</v>
      </c>
      <c r="AA127" s="17">
        <v>75792</v>
      </c>
      <c r="AB127" s="17">
        <v>43</v>
      </c>
      <c r="AC127" s="12" t="s">
        <v>42</v>
      </c>
      <c r="AD127" s="18" t="s">
        <v>152</v>
      </c>
      <c r="AE127" s="26">
        <f t="shared" si="28"/>
        <v>31.98</v>
      </c>
      <c r="AF127" s="26">
        <v>14.391</v>
      </c>
      <c r="AG127" s="26">
        <f t="shared" si="21"/>
        <v>9.7219999999999995</v>
      </c>
      <c r="AH127" s="19">
        <f t="shared" si="22"/>
        <v>0.30400250156347713</v>
      </c>
      <c r="AI127" s="20">
        <f t="shared" si="23"/>
        <v>0.67556111458550483</v>
      </c>
      <c r="AJ127" s="9" t="str">
        <f t="shared" si="24"/>
        <v>20%+ Group</v>
      </c>
      <c r="AK127" s="9"/>
      <c r="AL127" s="2">
        <v>15</v>
      </c>
      <c r="AM127" s="2"/>
      <c r="AN127" s="4"/>
    </row>
    <row r="128" spans="1:40" x14ac:dyDescent="0.3">
      <c r="A128" s="6" t="s">
        <v>56</v>
      </c>
      <c r="B128" s="9" t="s">
        <v>49</v>
      </c>
      <c r="C128" s="10" t="s">
        <v>82</v>
      </c>
      <c r="D128" s="27" t="s">
        <v>83</v>
      </c>
      <c r="E128" s="12">
        <v>1</v>
      </c>
      <c r="F128" s="12">
        <v>0.1</v>
      </c>
      <c r="G128" s="12">
        <v>14.7</v>
      </c>
      <c r="H128" s="12">
        <v>10.5</v>
      </c>
      <c r="I128" s="12"/>
      <c r="J128" s="14" t="s">
        <v>84</v>
      </c>
      <c r="K128" s="14" t="s">
        <v>85</v>
      </c>
      <c r="L128" s="14" t="s">
        <v>67</v>
      </c>
      <c r="M128" s="14" t="s">
        <v>86</v>
      </c>
      <c r="N128" s="14" t="s">
        <v>45</v>
      </c>
      <c r="O128" s="23">
        <f t="shared" si="27"/>
        <v>5.9954999999999998</v>
      </c>
      <c r="P128" s="23">
        <v>2.92</v>
      </c>
      <c r="Q128" s="23"/>
      <c r="R128" s="23">
        <f t="shared" si="20"/>
        <v>8.9154999999999998</v>
      </c>
      <c r="S128" s="24">
        <v>39.97</v>
      </c>
      <c r="T128" s="15">
        <v>13</v>
      </c>
      <c r="U128" s="15">
        <v>12</v>
      </c>
      <c r="V128" s="24"/>
      <c r="W128" s="24">
        <v>23</v>
      </c>
      <c r="X128" s="24">
        <v>39.97</v>
      </c>
      <c r="Y128" s="15" t="s">
        <v>38</v>
      </c>
      <c r="Z128" s="16" t="s">
        <v>145</v>
      </c>
      <c r="AA128" s="17">
        <v>79840</v>
      </c>
      <c r="AB128" s="17">
        <v>42</v>
      </c>
      <c r="AC128" s="12" t="s">
        <v>42</v>
      </c>
      <c r="AD128" s="18" t="s">
        <v>153</v>
      </c>
      <c r="AE128" s="26">
        <f t="shared" si="28"/>
        <v>39.97</v>
      </c>
      <c r="AF128" s="26">
        <v>19.185599999999997</v>
      </c>
      <c r="AG128" s="26">
        <f t="shared" si="21"/>
        <v>11.868900000000002</v>
      </c>
      <c r="AH128" s="19">
        <f t="shared" si="22"/>
        <v>0.29694520890668008</v>
      </c>
      <c r="AI128" s="20">
        <f t="shared" si="23"/>
        <v>0.6186358518889169</v>
      </c>
      <c r="AJ128" s="9" t="str">
        <f t="shared" si="24"/>
        <v>20%+ Group</v>
      </c>
      <c r="AK128" s="9" t="s">
        <v>43</v>
      </c>
      <c r="AL128" s="2">
        <v>8</v>
      </c>
      <c r="AM128" s="2"/>
      <c r="AN128" s="4"/>
    </row>
    <row r="129" spans="1:40" x14ac:dyDescent="0.3">
      <c r="A129" s="6" t="s">
        <v>56</v>
      </c>
      <c r="B129" s="9" t="s">
        <v>49</v>
      </c>
      <c r="C129" s="10" t="s">
        <v>87</v>
      </c>
      <c r="D129" s="27" t="s">
        <v>88</v>
      </c>
      <c r="E129" s="12">
        <v>1</v>
      </c>
      <c r="F129" s="12">
        <v>0.1</v>
      </c>
      <c r="G129" s="12">
        <v>14.6</v>
      </c>
      <c r="H129" s="12">
        <v>10.4</v>
      </c>
      <c r="I129" s="12">
        <v>0.38</v>
      </c>
      <c r="J129" s="14" t="s">
        <v>75</v>
      </c>
      <c r="K129" s="14" t="s">
        <v>89</v>
      </c>
      <c r="L129" s="14" t="s">
        <v>67</v>
      </c>
      <c r="M129" s="14" t="s">
        <v>90</v>
      </c>
      <c r="N129" s="14" t="s">
        <v>44</v>
      </c>
      <c r="O129" s="23">
        <f t="shared" si="27"/>
        <v>6.8309999999999995</v>
      </c>
      <c r="P129" s="23">
        <v>3.07</v>
      </c>
      <c r="Q129" s="23"/>
      <c r="R129" s="23">
        <f t="shared" si="20"/>
        <v>9.9009999999999998</v>
      </c>
      <c r="S129" s="24">
        <v>45.54</v>
      </c>
      <c r="T129" s="15">
        <v>11</v>
      </c>
      <c r="U129" s="15">
        <v>11</v>
      </c>
      <c r="V129" s="24"/>
      <c r="W129" s="24">
        <v>45.54</v>
      </c>
      <c r="X129" s="24">
        <v>45.54</v>
      </c>
      <c r="Y129" s="15" t="s">
        <v>38</v>
      </c>
      <c r="Z129" s="16" t="s">
        <v>145</v>
      </c>
      <c r="AA129" s="17">
        <v>88556</v>
      </c>
      <c r="AB129" s="17">
        <v>37</v>
      </c>
      <c r="AC129" s="12" t="s">
        <v>42</v>
      </c>
      <c r="AD129" s="18" t="s">
        <v>154</v>
      </c>
      <c r="AE129" s="26">
        <f t="shared" si="28"/>
        <v>45.54</v>
      </c>
      <c r="AF129" s="26">
        <v>23.2254</v>
      </c>
      <c r="AG129" s="26">
        <f t="shared" si="21"/>
        <v>12.413599999999995</v>
      </c>
      <c r="AH129" s="19">
        <f t="shared" si="22"/>
        <v>0.27258673693456292</v>
      </c>
      <c r="AI129" s="20">
        <f t="shared" si="23"/>
        <v>0.53448379791090772</v>
      </c>
      <c r="AJ129" s="9" t="str">
        <f t="shared" si="24"/>
        <v>20%+ Group</v>
      </c>
      <c r="AK129" s="9" t="s">
        <v>40</v>
      </c>
      <c r="AL129" s="2">
        <v>999</v>
      </c>
      <c r="AM129" s="2"/>
      <c r="AN129" s="4"/>
    </row>
    <row r="130" spans="1:40" x14ac:dyDescent="0.3">
      <c r="A130" s="6" t="s">
        <v>56</v>
      </c>
      <c r="B130" s="9" t="s">
        <v>49</v>
      </c>
      <c r="C130" s="10" t="s">
        <v>91</v>
      </c>
      <c r="D130" s="27" t="s">
        <v>92</v>
      </c>
      <c r="E130" s="12">
        <v>1</v>
      </c>
      <c r="F130" s="12">
        <v>11.9</v>
      </c>
      <c r="G130" s="12">
        <v>0.12</v>
      </c>
      <c r="H130" s="12">
        <v>14.8</v>
      </c>
      <c r="I130" s="12">
        <v>0.15</v>
      </c>
      <c r="J130" s="14" t="s">
        <v>84</v>
      </c>
      <c r="K130" s="14" t="s">
        <v>93</v>
      </c>
      <c r="L130" s="14" t="s">
        <v>67</v>
      </c>
      <c r="M130" s="14" t="s">
        <v>94</v>
      </c>
      <c r="N130" s="14" t="s">
        <v>44</v>
      </c>
      <c r="O130" s="23">
        <f t="shared" si="27"/>
        <v>9.3389999999999986</v>
      </c>
      <c r="P130" s="23">
        <v>10.46</v>
      </c>
      <c r="Q130" s="23"/>
      <c r="R130" s="23">
        <f t="shared" si="20"/>
        <v>19.798999999999999</v>
      </c>
      <c r="S130" s="24">
        <v>62.26</v>
      </c>
      <c r="T130" s="15">
        <v>21</v>
      </c>
      <c r="U130" s="15">
        <v>21</v>
      </c>
      <c r="V130" s="24"/>
      <c r="W130" s="24">
        <v>67.989999999999995</v>
      </c>
      <c r="X130" s="24">
        <v>62.26</v>
      </c>
      <c r="Y130" s="15" t="s">
        <v>38</v>
      </c>
      <c r="Z130" s="16" t="s">
        <v>145</v>
      </c>
      <c r="AA130" s="17">
        <v>41627</v>
      </c>
      <c r="AB130" s="17">
        <v>18</v>
      </c>
      <c r="AC130" s="12" t="s">
        <v>39</v>
      </c>
      <c r="AD130" s="18" t="s">
        <v>155</v>
      </c>
      <c r="AE130" s="26">
        <f t="shared" si="28"/>
        <v>62.26</v>
      </c>
      <c r="AF130" s="26">
        <v>33.620400000000004</v>
      </c>
      <c r="AG130" s="26">
        <f t="shared" si="21"/>
        <v>8.8405999999999949</v>
      </c>
      <c r="AH130" s="19">
        <f t="shared" si="22"/>
        <v>0.14199486026341143</v>
      </c>
      <c r="AI130" s="20">
        <f t="shared" si="23"/>
        <v>0.26295344493224332</v>
      </c>
      <c r="AJ130" s="9" t="str">
        <f t="shared" si="24"/>
        <v>10-20%</v>
      </c>
      <c r="AK130" s="9" t="s">
        <v>40</v>
      </c>
      <c r="AL130" s="2">
        <v>999</v>
      </c>
      <c r="AM130" s="2"/>
      <c r="AN130" s="4"/>
    </row>
    <row r="131" spans="1:40" x14ac:dyDescent="0.3">
      <c r="A131" s="6" t="s">
        <v>56</v>
      </c>
      <c r="B131" s="9" t="s">
        <v>49</v>
      </c>
      <c r="C131" s="10" t="s">
        <v>95</v>
      </c>
      <c r="D131" s="27" t="s">
        <v>96</v>
      </c>
      <c r="E131" s="12">
        <v>1</v>
      </c>
      <c r="F131" s="12">
        <v>11.69</v>
      </c>
      <c r="G131" s="12">
        <v>0.12</v>
      </c>
      <c r="H131" s="12">
        <v>18.7</v>
      </c>
      <c r="I131" s="12">
        <v>0.22</v>
      </c>
      <c r="J131" s="14" t="s">
        <v>84</v>
      </c>
      <c r="K131" s="14" t="s">
        <v>97</v>
      </c>
      <c r="L131" s="14" t="s">
        <v>67</v>
      </c>
      <c r="M131" s="14" t="s">
        <v>98</v>
      </c>
      <c r="N131" s="14" t="s">
        <v>44</v>
      </c>
      <c r="O131" s="23">
        <f t="shared" si="27"/>
        <v>4.0829999999999993</v>
      </c>
      <c r="P131" s="23">
        <v>10.46</v>
      </c>
      <c r="Q131" s="23"/>
      <c r="R131" s="23">
        <f t="shared" si="20"/>
        <v>14.542999999999999</v>
      </c>
      <c r="S131" s="24">
        <v>27.22</v>
      </c>
      <c r="T131" s="15">
        <v>22</v>
      </c>
      <c r="U131" s="15">
        <v>21</v>
      </c>
      <c r="V131" s="24">
        <v>85.99</v>
      </c>
      <c r="W131" s="24">
        <v>89.99</v>
      </c>
      <c r="X131" s="24">
        <v>27.22</v>
      </c>
      <c r="Y131" s="15" t="s">
        <v>41</v>
      </c>
      <c r="Z131" s="16" t="s">
        <v>145</v>
      </c>
      <c r="AA131" s="17">
        <v>55097</v>
      </c>
      <c r="AB131" s="17">
        <v>20</v>
      </c>
      <c r="AC131" s="12" t="s">
        <v>42</v>
      </c>
      <c r="AD131" s="18" t="s">
        <v>156</v>
      </c>
      <c r="AE131" s="26">
        <f t="shared" si="28"/>
        <v>27.22</v>
      </c>
      <c r="AF131" s="26">
        <v>15.515399999999998</v>
      </c>
      <c r="AG131" s="26">
        <f t="shared" si="21"/>
        <v>-2.8383999999999983</v>
      </c>
      <c r="AH131" s="19">
        <f t="shared" si="22"/>
        <v>-0.10427626745040405</v>
      </c>
      <c r="AI131" s="20">
        <f t="shared" si="23"/>
        <v>-0.18294082008842819</v>
      </c>
      <c r="AJ131" s="9" t="str">
        <f t="shared" si="24"/>
        <v>&lt;00    Group</v>
      </c>
      <c r="AK131" s="9"/>
      <c r="AL131" s="2">
        <v>50</v>
      </c>
      <c r="AM131" s="2"/>
      <c r="AN131" s="4"/>
    </row>
    <row r="132" spans="1:40" x14ac:dyDescent="0.3">
      <c r="A132" s="6" t="s">
        <v>56</v>
      </c>
      <c r="B132" s="9" t="s">
        <v>49</v>
      </c>
      <c r="C132" s="10" t="s">
        <v>99</v>
      </c>
      <c r="D132" s="27" t="s">
        <v>100</v>
      </c>
      <c r="E132" s="12">
        <v>1</v>
      </c>
      <c r="F132" s="12">
        <v>0.25</v>
      </c>
      <c r="G132" s="12">
        <v>27.25</v>
      </c>
      <c r="H132" s="12">
        <v>17.25</v>
      </c>
      <c r="I132" s="12">
        <v>0.93</v>
      </c>
      <c r="J132" s="14" t="s">
        <v>101</v>
      </c>
      <c r="K132" s="14" t="s">
        <v>102</v>
      </c>
      <c r="L132" s="14" t="s">
        <v>67</v>
      </c>
      <c r="M132" s="14" t="s">
        <v>103</v>
      </c>
      <c r="N132" s="14" t="s">
        <v>44</v>
      </c>
      <c r="O132" s="23">
        <f t="shared" si="27"/>
        <v>12.293999999999999</v>
      </c>
      <c r="P132" s="23">
        <v>11.22</v>
      </c>
      <c r="Q132" s="23"/>
      <c r="R132" s="23">
        <f t="shared" si="20"/>
        <v>23.513999999999999</v>
      </c>
      <c r="S132" s="24">
        <v>81.96</v>
      </c>
      <c r="T132" s="15">
        <v>30</v>
      </c>
      <c r="U132" s="15">
        <v>28</v>
      </c>
      <c r="V132" s="24">
        <v>81.96</v>
      </c>
      <c r="W132" s="24">
        <v>81.96</v>
      </c>
      <c r="X132" s="24">
        <v>81.96</v>
      </c>
      <c r="Y132" s="15" t="s">
        <v>41</v>
      </c>
      <c r="Z132" s="16" t="s">
        <v>145</v>
      </c>
      <c r="AA132" s="17">
        <v>109223</v>
      </c>
      <c r="AB132" s="17">
        <v>10</v>
      </c>
      <c r="AC132" s="12" t="s">
        <v>42</v>
      </c>
      <c r="AD132" s="18" t="s">
        <v>157</v>
      </c>
      <c r="AE132" s="26">
        <f t="shared" si="28"/>
        <v>81.96</v>
      </c>
      <c r="AF132" s="26">
        <v>49.175999999999995</v>
      </c>
      <c r="AG132" s="26">
        <f t="shared" si="21"/>
        <v>9.2700000000000014</v>
      </c>
      <c r="AH132" s="19">
        <f t="shared" si="22"/>
        <v>0.11310395314787704</v>
      </c>
      <c r="AI132" s="20">
        <f t="shared" si="23"/>
        <v>0.18850658857979508</v>
      </c>
      <c r="AJ132" s="9" t="str">
        <f t="shared" si="24"/>
        <v>10-20%</v>
      </c>
      <c r="AK132" s="9"/>
      <c r="AL132" s="2">
        <v>71</v>
      </c>
      <c r="AM132" s="2"/>
      <c r="AN132" s="4"/>
    </row>
    <row r="133" spans="1:40" x14ac:dyDescent="0.3">
      <c r="A133" s="6" t="s">
        <v>56</v>
      </c>
      <c r="B133" s="9" t="s">
        <v>49</v>
      </c>
      <c r="C133" s="10" t="s">
        <v>104</v>
      </c>
      <c r="D133" s="27" t="s">
        <v>105</v>
      </c>
      <c r="E133" s="12">
        <v>1</v>
      </c>
      <c r="F133" s="12">
        <v>20.5</v>
      </c>
      <c r="G133" s="12">
        <v>0.12</v>
      </c>
      <c r="H133" s="12">
        <v>12.8</v>
      </c>
      <c r="I133" s="12">
        <v>1</v>
      </c>
      <c r="J133" s="14" t="s">
        <v>84</v>
      </c>
      <c r="K133" s="14" t="s">
        <v>106</v>
      </c>
      <c r="L133" s="14" t="s">
        <v>67</v>
      </c>
      <c r="M133" s="14" t="s">
        <v>107</v>
      </c>
      <c r="N133" s="14" t="s">
        <v>44</v>
      </c>
      <c r="O133" s="23">
        <f t="shared" si="27"/>
        <v>11.998499999999998</v>
      </c>
      <c r="P133" s="23">
        <v>10.46</v>
      </c>
      <c r="Q133" s="23"/>
      <c r="R133" s="23">
        <f t="shared" si="20"/>
        <v>22.458500000000001</v>
      </c>
      <c r="S133" s="24">
        <v>79.989999999999995</v>
      </c>
      <c r="T133" s="15">
        <v>17</v>
      </c>
      <c r="U133" s="15">
        <v>17</v>
      </c>
      <c r="V133" s="24">
        <v>79.989999999999995</v>
      </c>
      <c r="W133" s="24">
        <v>101.87</v>
      </c>
      <c r="X133" s="24">
        <v>79.989999999999995</v>
      </c>
      <c r="Y133" s="15" t="s">
        <v>41</v>
      </c>
      <c r="Z133" s="16" t="s">
        <v>145</v>
      </c>
      <c r="AA133" s="17">
        <v>55440</v>
      </c>
      <c r="AB133" s="17">
        <v>65</v>
      </c>
      <c r="AC133" s="12" t="s">
        <v>42</v>
      </c>
      <c r="AD133" s="18" t="s">
        <v>158</v>
      </c>
      <c r="AE133" s="26">
        <f t="shared" si="28"/>
        <v>79.989999999999995</v>
      </c>
      <c r="AF133" s="26">
        <v>50.393699999999995</v>
      </c>
      <c r="AG133" s="26">
        <f t="shared" si="21"/>
        <v>7.1377999999999915</v>
      </c>
      <c r="AH133" s="19">
        <f t="shared" si="22"/>
        <v>8.9233654206775745E-2</v>
      </c>
      <c r="AI133" s="20">
        <f t="shared" si="23"/>
        <v>0.1416407209631361</v>
      </c>
      <c r="AJ133" s="9" t="str">
        <f t="shared" si="24"/>
        <v>00-10% Group</v>
      </c>
      <c r="AK133" s="9"/>
      <c r="AL133" s="2">
        <v>94</v>
      </c>
      <c r="AM133" s="2"/>
      <c r="AN133" s="4"/>
    </row>
    <row r="134" spans="1:40" x14ac:dyDescent="0.3">
      <c r="A134" s="6" t="s">
        <v>56</v>
      </c>
      <c r="B134" s="9" t="s">
        <v>49</v>
      </c>
      <c r="C134" s="10" t="s">
        <v>108</v>
      </c>
      <c r="D134" s="27" t="s">
        <v>109</v>
      </c>
      <c r="E134" s="12">
        <v>1</v>
      </c>
      <c r="F134" s="12">
        <v>12</v>
      </c>
      <c r="G134" s="12">
        <v>2.2000000000000002</v>
      </c>
      <c r="H134" s="12">
        <v>15.1</v>
      </c>
      <c r="I134" s="12">
        <v>1.99</v>
      </c>
      <c r="J134" s="14" t="s">
        <v>110</v>
      </c>
      <c r="K134" s="14" t="s">
        <v>111</v>
      </c>
      <c r="L134" s="14" t="s">
        <v>67</v>
      </c>
      <c r="M134" s="14" t="s">
        <v>112</v>
      </c>
      <c r="N134" s="14" t="s">
        <v>44</v>
      </c>
      <c r="O134" s="23">
        <f t="shared" si="27"/>
        <v>5.6070000000000002</v>
      </c>
      <c r="P134" s="23">
        <v>6.43</v>
      </c>
      <c r="Q134" s="23"/>
      <c r="R134" s="23">
        <f t="shared" si="20"/>
        <v>12.036999999999999</v>
      </c>
      <c r="S134" s="24">
        <v>37.380000000000003</v>
      </c>
      <c r="T134" s="15">
        <v>32</v>
      </c>
      <c r="U134" s="15">
        <v>29</v>
      </c>
      <c r="V134" s="24">
        <v>37.380000000000003</v>
      </c>
      <c r="W134" s="24">
        <v>29.99</v>
      </c>
      <c r="X134" s="24">
        <v>37.380000000000003</v>
      </c>
      <c r="Y134" s="15" t="s">
        <v>38</v>
      </c>
      <c r="Z134" s="16" t="s">
        <v>145</v>
      </c>
      <c r="AA134" s="17">
        <v>250</v>
      </c>
      <c r="AB134" s="17">
        <v>16300</v>
      </c>
      <c r="AC134" s="12" t="s">
        <v>42</v>
      </c>
      <c r="AD134" s="18" t="s">
        <v>159</v>
      </c>
      <c r="AE134" s="26">
        <f t="shared" si="28"/>
        <v>37.380000000000003</v>
      </c>
      <c r="AF134" s="26">
        <v>24.670800000000003</v>
      </c>
      <c r="AG134" s="26">
        <f t="shared" si="21"/>
        <v>0.67219999999999658</v>
      </c>
      <c r="AH134" s="19">
        <f t="shared" si="22"/>
        <v>1.7982878544676204E-2</v>
      </c>
      <c r="AI134" s="20">
        <f t="shared" si="23"/>
        <v>2.7246785673751824E-2</v>
      </c>
      <c r="AJ134" s="9" t="str">
        <f t="shared" si="24"/>
        <v>00-10% Group</v>
      </c>
      <c r="AK134" s="9"/>
      <c r="AL134" s="2">
        <v>147</v>
      </c>
      <c r="AM134" s="2"/>
      <c r="AN134" s="4"/>
    </row>
    <row r="135" spans="1:40" x14ac:dyDescent="0.3">
      <c r="A135" s="6" t="s">
        <v>56</v>
      </c>
      <c r="B135" s="9" t="s">
        <v>49</v>
      </c>
      <c r="C135" s="10" t="s">
        <v>108</v>
      </c>
      <c r="D135" s="27" t="s">
        <v>113</v>
      </c>
      <c r="E135" s="12">
        <v>97</v>
      </c>
      <c r="F135" s="12">
        <v>15</v>
      </c>
      <c r="G135" s="12">
        <v>12</v>
      </c>
      <c r="H135" s="12">
        <v>3</v>
      </c>
      <c r="I135" s="12">
        <v>1.9</v>
      </c>
      <c r="J135" s="14" t="s">
        <v>110</v>
      </c>
      <c r="K135" s="14" t="s">
        <v>114</v>
      </c>
      <c r="L135" s="14" t="s">
        <v>67</v>
      </c>
      <c r="M135" s="14" t="s">
        <v>115</v>
      </c>
      <c r="N135" s="14" t="s">
        <v>45</v>
      </c>
      <c r="O135" s="23">
        <f t="shared" si="27"/>
        <v>7.0934999999999997</v>
      </c>
      <c r="P135" s="23">
        <v>5.79</v>
      </c>
      <c r="Q135" s="23"/>
      <c r="R135" s="23">
        <f t="shared" si="20"/>
        <v>12.8835</v>
      </c>
      <c r="S135" s="24">
        <v>47.29</v>
      </c>
      <c r="T135" s="15">
        <v>13</v>
      </c>
      <c r="U135" s="15">
        <v>12</v>
      </c>
      <c r="V135" s="24"/>
      <c r="W135" s="24">
        <v>46.99</v>
      </c>
      <c r="X135" s="24">
        <v>47.29</v>
      </c>
      <c r="Y135" s="15" t="s">
        <v>38</v>
      </c>
      <c r="Z135" s="16" t="s">
        <v>145</v>
      </c>
      <c r="AA135" s="17">
        <v>131999</v>
      </c>
      <c r="AB135" s="17">
        <v>39</v>
      </c>
      <c r="AC135" s="12" t="s">
        <v>42</v>
      </c>
      <c r="AD135" s="18" t="s">
        <v>160</v>
      </c>
      <c r="AE135" s="26">
        <f t="shared" si="28"/>
        <v>47.29</v>
      </c>
      <c r="AF135" s="26">
        <v>32.630099999999999</v>
      </c>
      <c r="AG135" s="26">
        <f t="shared" si="21"/>
        <v>1.7764000000000015</v>
      </c>
      <c r="AH135" s="19">
        <f t="shared" si="22"/>
        <v>3.756396701205332E-2</v>
      </c>
      <c r="AI135" s="20">
        <f t="shared" si="23"/>
        <v>5.4440531901526555E-2</v>
      </c>
      <c r="AJ135" s="9" t="str">
        <f t="shared" si="24"/>
        <v>00-10% Group</v>
      </c>
      <c r="AK135" s="9" t="s">
        <v>40</v>
      </c>
      <c r="AL135" s="2">
        <v>100</v>
      </c>
      <c r="AM135" s="2"/>
      <c r="AN135" s="4"/>
    </row>
    <row r="136" spans="1:40" x14ac:dyDescent="0.3">
      <c r="A136" s="6" t="s">
        <v>56</v>
      </c>
      <c r="B136" s="9" t="s">
        <v>49</v>
      </c>
      <c r="C136" s="10" t="s">
        <v>116</v>
      </c>
      <c r="D136" s="27" t="s">
        <v>117</v>
      </c>
      <c r="E136" s="12">
        <v>1</v>
      </c>
      <c r="F136" s="12">
        <v>1</v>
      </c>
      <c r="G136" s="12">
        <v>5.25</v>
      </c>
      <c r="H136" s="12">
        <v>5.25</v>
      </c>
      <c r="I136" s="12">
        <v>0.4</v>
      </c>
      <c r="J136" s="14" t="s">
        <v>118</v>
      </c>
      <c r="K136" s="14" t="s">
        <v>119</v>
      </c>
      <c r="L136" s="14" t="s">
        <v>67</v>
      </c>
      <c r="M136" s="14" t="s">
        <v>120</v>
      </c>
      <c r="N136" s="14" t="s">
        <v>47</v>
      </c>
      <c r="O136" s="23">
        <f t="shared" si="27"/>
        <v>1.9484999999999999</v>
      </c>
      <c r="P136" s="23">
        <v>3.77</v>
      </c>
      <c r="Q136" s="23"/>
      <c r="R136" s="23">
        <f t="shared" si="20"/>
        <v>5.7184999999999997</v>
      </c>
      <c r="S136" s="24">
        <v>12.99</v>
      </c>
      <c r="T136" s="15">
        <v>47</v>
      </c>
      <c r="U136" s="15">
        <v>35</v>
      </c>
      <c r="V136" s="24">
        <v>16.09</v>
      </c>
      <c r="W136" s="24">
        <v>4.3499999999999996</v>
      </c>
      <c r="X136" s="24">
        <v>12.99</v>
      </c>
      <c r="Y136" s="15" t="s">
        <v>38</v>
      </c>
      <c r="Z136" s="16" t="s">
        <v>145</v>
      </c>
      <c r="AA136" s="17">
        <v>53984</v>
      </c>
      <c r="AB136" s="17">
        <v>39</v>
      </c>
      <c r="AC136" s="12" t="s">
        <v>42</v>
      </c>
      <c r="AD136" s="18" t="s">
        <v>161</v>
      </c>
      <c r="AE136" s="26">
        <f t="shared" si="28"/>
        <v>12.99</v>
      </c>
      <c r="AF136" s="26">
        <v>9.3528000000000002</v>
      </c>
      <c r="AG136" s="26">
        <f t="shared" si="21"/>
        <v>-2.081300000000001</v>
      </c>
      <c r="AH136" s="19">
        <f t="shared" si="22"/>
        <v>-0.16022324865280993</v>
      </c>
      <c r="AI136" s="20">
        <f t="shared" si="23"/>
        <v>-0.22253228979556935</v>
      </c>
      <c r="AJ136" s="9" t="str">
        <f t="shared" si="24"/>
        <v>&lt;00    Group</v>
      </c>
      <c r="AK136" s="9"/>
      <c r="AL136" s="2">
        <v>999</v>
      </c>
      <c r="AM136" s="2"/>
      <c r="AN136" s="4"/>
    </row>
    <row r="137" spans="1:40" x14ac:dyDescent="0.3">
      <c r="A137" s="6" t="s">
        <v>121</v>
      </c>
      <c r="B137" s="9" t="s">
        <v>49</v>
      </c>
      <c r="C137" s="10" t="s">
        <v>122</v>
      </c>
      <c r="D137" s="27" t="s">
        <v>123</v>
      </c>
      <c r="E137" s="12">
        <v>1</v>
      </c>
      <c r="F137" s="12">
        <v>0.75</v>
      </c>
      <c r="G137" s="12">
        <v>9.25</v>
      </c>
      <c r="H137" s="12">
        <v>12</v>
      </c>
      <c r="I137" s="12">
        <v>1.1499999999999999</v>
      </c>
      <c r="J137" s="14" t="s">
        <v>110</v>
      </c>
      <c r="K137" s="14" t="s">
        <v>124</v>
      </c>
      <c r="L137" s="14" t="s">
        <v>125</v>
      </c>
      <c r="M137" s="14" t="s">
        <v>126</v>
      </c>
      <c r="N137" s="14" t="s">
        <v>44</v>
      </c>
      <c r="O137" s="23">
        <f t="shared" si="27"/>
        <v>2.403</v>
      </c>
      <c r="P137" s="23">
        <v>6.43</v>
      </c>
      <c r="Q137" s="23"/>
      <c r="R137" s="23">
        <f t="shared" si="20"/>
        <v>8.8330000000000002</v>
      </c>
      <c r="S137" s="24">
        <v>16.02</v>
      </c>
      <c r="T137" s="15">
        <v>29</v>
      </c>
      <c r="U137" s="15">
        <v>28</v>
      </c>
      <c r="V137" s="24">
        <v>16.02</v>
      </c>
      <c r="W137" s="24">
        <v>22.46</v>
      </c>
      <c r="X137" s="24">
        <v>16.02</v>
      </c>
      <c r="Y137" s="15" t="s">
        <v>41</v>
      </c>
      <c r="Z137" s="16" t="s">
        <v>145</v>
      </c>
      <c r="AA137" s="17">
        <v>42712</v>
      </c>
      <c r="AB137" s="17">
        <v>39</v>
      </c>
      <c r="AC137" s="12" t="s">
        <v>42</v>
      </c>
      <c r="AD137" s="18" t="s">
        <v>162</v>
      </c>
      <c r="AE137" s="26">
        <f t="shared" si="28"/>
        <v>16.02</v>
      </c>
      <c r="AF137" s="26">
        <v>12.015000000000001</v>
      </c>
      <c r="AG137" s="26">
        <f t="shared" si="21"/>
        <v>-4.8280000000000012</v>
      </c>
      <c r="AH137" s="19">
        <f t="shared" si="22"/>
        <v>-0.30137328339575536</v>
      </c>
      <c r="AI137" s="20">
        <f t="shared" si="23"/>
        <v>-0.40183104452767382</v>
      </c>
      <c r="AJ137" s="9" t="str">
        <f t="shared" si="24"/>
        <v>&lt;00    Group</v>
      </c>
      <c r="AK137" s="9"/>
      <c r="AL137" s="2">
        <v>150</v>
      </c>
      <c r="AM137" s="2"/>
      <c r="AN137" s="4"/>
    </row>
    <row r="138" spans="1:40" x14ac:dyDescent="0.3">
      <c r="A138" s="6" t="s">
        <v>127</v>
      </c>
      <c r="B138" s="9" t="s">
        <v>49</v>
      </c>
      <c r="C138" s="10">
        <v>887037400481</v>
      </c>
      <c r="D138" s="27" t="s">
        <v>128</v>
      </c>
      <c r="E138" s="12">
        <v>1</v>
      </c>
      <c r="F138" s="12">
        <v>3</v>
      </c>
      <c r="G138" s="12">
        <v>8</v>
      </c>
      <c r="H138" s="12">
        <v>5</v>
      </c>
      <c r="I138" s="12">
        <v>0.79</v>
      </c>
      <c r="J138" s="14" t="s">
        <v>65</v>
      </c>
      <c r="K138" s="14" t="s">
        <v>129</v>
      </c>
      <c r="L138" s="14" t="s">
        <v>130</v>
      </c>
      <c r="M138" s="14" t="s">
        <v>131</v>
      </c>
      <c r="N138" s="14" t="s">
        <v>47</v>
      </c>
      <c r="O138" s="23">
        <f t="shared" si="27"/>
        <v>3.7845</v>
      </c>
      <c r="P138" s="23">
        <v>5.14</v>
      </c>
      <c r="Q138" s="23"/>
      <c r="R138" s="23">
        <f t="shared" si="20"/>
        <v>8.9245000000000001</v>
      </c>
      <c r="S138" s="24">
        <v>25.23</v>
      </c>
      <c r="T138" s="15">
        <v>28</v>
      </c>
      <c r="U138" s="15">
        <v>27</v>
      </c>
      <c r="V138" s="24">
        <v>19.98</v>
      </c>
      <c r="W138" s="24">
        <v>25.23</v>
      </c>
      <c r="X138" s="24">
        <v>25.23</v>
      </c>
      <c r="Y138" s="15" t="s">
        <v>41</v>
      </c>
      <c r="Z138" s="16" t="s">
        <v>145</v>
      </c>
      <c r="AA138" s="17">
        <v>8038</v>
      </c>
      <c r="AB138" s="17">
        <v>154</v>
      </c>
      <c r="AC138" s="12" t="s">
        <v>42</v>
      </c>
      <c r="AD138" s="18" t="s">
        <v>163</v>
      </c>
      <c r="AE138" s="26">
        <f t="shared" si="28"/>
        <v>25.23</v>
      </c>
      <c r="AF138" s="26">
        <v>19.679400000000001</v>
      </c>
      <c r="AG138" s="26">
        <f t="shared" si="21"/>
        <v>-3.3739000000000017</v>
      </c>
      <c r="AH138" s="19">
        <f t="shared" si="22"/>
        <v>-0.13372572334522401</v>
      </c>
      <c r="AI138" s="20">
        <f t="shared" si="23"/>
        <v>-0.17144323505797948</v>
      </c>
      <c r="AJ138" s="9" t="str">
        <f t="shared" si="24"/>
        <v>&lt;00    Group</v>
      </c>
      <c r="AK138" s="9"/>
      <c r="AL138" s="2">
        <v>505</v>
      </c>
      <c r="AM138" s="2"/>
      <c r="AN138" s="4"/>
    </row>
    <row r="139" spans="1:40" x14ac:dyDescent="0.3">
      <c r="A139" s="6" t="s">
        <v>127</v>
      </c>
      <c r="B139" s="9" t="s">
        <v>49</v>
      </c>
      <c r="C139" s="10">
        <v>887037400481</v>
      </c>
      <c r="D139" s="27" t="s">
        <v>132</v>
      </c>
      <c r="E139" s="12">
        <v>1</v>
      </c>
      <c r="F139" s="12">
        <v>1.2</v>
      </c>
      <c r="G139" s="12"/>
      <c r="H139" s="12">
        <v>2</v>
      </c>
      <c r="I139" s="12">
        <v>0.79</v>
      </c>
      <c r="J139" s="14" t="s">
        <v>65</v>
      </c>
      <c r="K139" s="14" t="s">
        <v>133</v>
      </c>
      <c r="L139" s="14" t="s">
        <v>130</v>
      </c>
      <c r="M139" s="14" t="s">
        <v>131</v>
      </c>
      <c r="N139" s="14" t="s">
        <v>134</v>
      </c>
      <c r="O139" s="23">
        <f t="shared" si="27"/>
        <v>4.9485000000000001</v>
      </c>
      <c r="P139" s="23">
        <v>4.5199999999999996</v>
      </c>
      <c r="Q139" s="23"/>
      <c r="R139" s="23">
        <f t="shared" si="20"/>
        <v>9.4684999999999988</v>
      </c>
      <c r="S139" s="24">
        <v>32.99</v>
      </c>
      <c r="T139" s="15">
        <v>14</v>
      </c>
      <c r="U139" s="15">
        <v>12</v>
      </c>
      <c r="V139" s="24">
        <v>126.84</v>
      </c>
      <c r="W139" s="24">
        <v>31.99</v>
      </c>
      <c r="X139" s="24">
        <v>32.99</v>
      </c>
      <c r="Y139" s="15" t="s">
        <v>38</v>
      </c>
      <c r="Z139" s="16" t="s">
        <v>145</v>
      </c>
      <c r="AA139" s="17">
        <v>37751</v>
      </c>
      <c r="AB139" s="17">
        <v>34</v>
      </c>
      <c r="AC139" s="12" t="s">
        <v>42</v>
      </c>
      <c r="AD139" s="18" t="s">
        <v>164</v>
      </c>
      <c r="AE139" s="26">
        <f t="shared" si="28"/>
        <v>32.99</v>
      </c>
      <c r="AF139" s="26">
        <v>26.721900000000005</v>
      </c>
      <c r="AG139" s="26">
        <f t="shared" si="21"/>
        <v>-3.2004000000000055</v>
      </c>
      <c r="AH139" s="19">
        <f t="shared" si="22"/>
        <v>-9.7011215519854657E-2</v>
      </c>
      <c r="AI139" s="20">
        <f t="shared" si="23"/>
        <v>-0.1197669327405613</v>
      </c>
      <c r="AJ139" s="9" t="str">
        <f t="shared" si="24"/>
        <v>&lt;00    Group</v>
      </c>
      <c r="AK139" s="9" t="s">
        <v>40</v>
      </c>
      <c r="AL139" s="2">
        <v>19</v>
      </c>
      <c r="AM139" s="2"/>
      <c r="AN139" s="4"/>
    </row>
    <row r="140" spans="1:40" x14ac:dyDescent="0.3">
      <c r="A140" s="6" t="s">
        <v>135</v>
      </c>
      <c r="B140" s="9" t="s">
        <v>49</v>
      </c>
      <c r="C140" s="10" t="s">
        <v>136</v>
      </c>
      <c r="D140" s="27" t="s">
        <v>137</v>
      </c>
      <c r="E140" s="12">
        <v>1</v>
      </c>
      <c r="F140" s="12">
        <v>5.98</v>
      </c>
      <c r="G140" s="12">
        <v>8.66</v>
      </c>
      <c r="H140" s="12">
        <v>2.2400000000000002</v>
      </c>
      <c r="I140" s="12">
        <v>0.18</v>
      </c>
      <c r="J140" s="14" t="s">
        <v>138</v>
      </c>
      <c r="K140" s="14" t="s">
        <v>139</v>
      </c>
      <c r="L140" s="14" t="s">
        <v>61</v>
      </c>
      <c r="M140" s="14" t="s">
        <v>140</v>
      </c>
      <c r="N140" s="14" t="s">
        <v>44</v>
      </c>
      <c r="O140" s="23">
        <f t="shared" si="27"/>
        <v>9.2909999999999986</v>
      </c>
      <c r="P140" s="23">
        <v>3.77</v>
      </c>
      <c r="Q140" s="23"/>
      <c r="R140" s="23">
        <f t="shared" si="20"/>
        <v>13.060999999999998</v>
      </c>
      <c r="S140" s="24">
        <v>61.94</v>
      </c>
      <c r="T140" s="15">
        <v>15</v>
      </c>
      <c r="U140" s="15">
        <v>15</v>
      </c>
      <c r="V140" s="24">
        <v>61.94</v>
      </c>
      <c r="W140" s="24">
        <v>67.89</v>
      </c>
      <c r="X140" s="24">
        <v>61.94</v>
      </c>
      <c r="Y140" s="15" t="s">
        <v>41</v>
      </c>
      <c r="Z140" s="16" t="s">
        <v>147</v>
      </c>
      <c r="AA140" s="17">
        <v>1388169</v>
      </c>
      <c r="AB140" s="17">
        <v>1</v>
      </c>
      <c r="AC140" s="12" t="s">
        <v>42</v>
      </c>
      <c r="AD140" s="18" t="s">
        <v>165</v>
      </c>
      <c r="AE140" s="26">
        <f t="shared" si="28"/>
        <v>61.94</v>
      </c>
      <c r="AF140" s="26">
        <v>52.029599999999995</v>
      </c>
      <c r="AG140" s="26">
        <f t="shared" si="21"/>
        <v>-3.1506000000000012</v>
      </c>
      <c r="AH140" s="19">
        <f t="shared" si="22"/>
        <v>-5.0865353567969021E-2</v>
      </c>
      <c r="AI140" s="20">
        <f t="shared" si="23"/>
        <v>-6.0553992342820266E-2</v>
      </c>
      <c r="AJ140" s="9" t="str">
        <f t="shared" si="24"/>
        <v>&lt;00    Group</v>
      </c>
      <c r="AK140" s="9"/>
      <c r="AL140" s="2">
        <v>540</v>
      </c>
      <c r="AM140" s="2"/>
      <c r="AN140" s="4"/>
    </row>
    <row r="141" spans="1:40" x14ac:dyDescent="0.3">
      <c r="A141" s="6" t="s">
        <v>135</v>
      </c>
      <c r="B141" s="9" t="s">
        <v>49</v>
      </c>
      <c r="C141" s="10">
        <v>845282075090</v>
      </c>
      <c r="D141" s="27" t="s">
        <v>141</v>
      </c>
      <c r="E141" s="12">
        <v>1</v>
      </c>
      <c r="F141" s="12">
        <v>0.9</v>
      </c>
      <c r="G141" s="12">
        <v>2.2000000000000002</v>
      </c>
      <c r="H141" s="12">
        <v>8.1999999999999993</v>
      </c>
      <c r="I141" s="12">
        <v>1</v>
      </c>
      <c r="J141" s="14" t="s">
        <v>142</v>
      </c>
      <c r="K141" s="14" t="s">
        <v>143</v>
      </c>
      <c r="L141" s="14" t="s">
        <v>130</v>
      </c>
      <c r="M141" s="14" t="s">
        <v>144</v>
      </c>
      <c r="N141" s="14" t="s">
        <v>47</v>
      </c>
      <c r="O141" s="23">
        <f t="shared" si="27"/>
        <v>13.498499999999998</v>
      </c>
      <c r="P141" s="23">
        <v>3.88</v>
      </c>
      <c r="Q141" s="23"/>
      <c r="R141" s="23">
        <f t="shared" si="20"/>
        <v>17.378499999999999</v>
      </c>
      <c r="S141" s="24">
        <v>89.99</v>
      </c>
      <c r="T141" s="15">
        <v>4</v>
      </c>
      <c r="U141" s="15">
        <v>4</v>
      </c>
      <c r="V141" s="24"/>
      <c r="W141" s="24">
        <v>89.99</v>
      </c>
      <c r="X141" s="24">
        <v>89.99</v>
      </c>
      <c r="Y141" s="15" t="s">
        <v>38</v>
      </c>
      <c r="Z141" s="16" t="s">
        <v>145</v>
      </c>
      <c r="AA141" s="17">
        <v>31876</v>
      </c>
      <c r="AB141" s="17">
        <v>39</v>
      </c>
      <c r="AC141" s="12" t="s">
        <v>42</v>
      </c>
      <c r="AD141" s="18" t="s">
        <v>166</v>
      </c>
      <c r="AE141" s="26">
        <f t="shared" si="28"/>
        <v>89.99</v>
      </c>
      <c r="AF141" s="26">
        <v>78.291299999999907</v>
      </c>
      <c r="AG141" s="26">
        <f t="shared" si="21"/>
        <v>-5.6797999999999194</v>
      </c>
      <c r="AH141" s="19">
        <f t="shared" si="22"/>
        <v>-6.311590176686209E-2</v>
      </c>
      <c r="AI141" s="20">
        <f t="shared" si="23"/>
        <v>-7.254701352512892E-2</v>
      </c>
      <c r="AJ141" s="9" t="str">
        <f t="shared" si="24"/>
        <v>&lt;00    Group</v>
      </c>
      <c r="AK141" s="9" t="s">
        <v>40</v>
      </c>
      <c r="AL141" s="2">
        <v>255</v>
      </c>
      <c r="AM141" s="2"/>
      <c r="AN141" s="4"/>
    </row>
    <row r="142" spans="1:40" x14ac:dyDescent="0.3">
      <c r="A142" s="6" t="s">
        <v>48</v>
      </c>
      <c r="B142" s="9" t="s">
        <v>49</v>
      </c>
      <c r="C142" s="10" t="s">
        <v>50</v>
      </c>
      <c r="D142" s="27" t="s">
        <v>51</v>
      </c>
      <c r="E142" s="12">
        <v>1</v>
      </c>
      <c r="F142" s="12">
        <v>5.5</v>
      </c>
      <c r="G142" s="12">
        <v>7.5</v>
      </c>
      <c r="H142" s="12">
        <v>2</v>
      </c>
      <c r="I142" s="12">
        <v>0.66</v>
      </c>
      <c r="J142" s="14" t="s">
        <v>52</v>
      </c>
      <c r="K142" s="14" t="s">
        <v>53</v>
      </c>
      <c r="L142" s="14" t="s">
        <v>54</v>
      </c>
      <c r="M142" s="14" t="s">
        <v>55</v>
      </c>
      <c r="N142" s="14" t="s">
        <v>45</v>
      </c>
      <c r="O142" s="23">
        <f>0.15*X142</f>
        <v>3.5849999999999995</v>
      </c>
      <c r="P142" s="23">
        <v>3.77</v>
      </c>
      <c r="Q142" s="23"/>
      <c r="R142" s="23">
        <f t="shared" si="20"/>
        <v>7.3549999999999995</v>
      </c>
      <c r="S142" s="24">
        <v>23.9</v>
      </c>
      <c r="T142" s="15">
        <v>22</v>
      </c>
      <c r="U142" s="15">
        <v>21</v>
      </c>
      <c r="V142" s="24">
        <v>23.9</v>
      </c>
      <c r="W142" s="24">
        <v>24</v>
      </c>
      <c r="X142" s="24">
        <v>23.9</v>
      </c>
      <c r="Y142" s="15" t="s">
        <v>41</v>
      </c>
      <c r="Z142" s="16" t="s">
        <v>145</v>
      </c>
      <c r="AA142" s="17">
        <v>57055</v>
      </c>
      <c r="AB142" s="17">
        <v>39</v>
      </c>
      <c r="AC142" s="12" t="s">
        <v>42</v>
      </c>
      <c r="AD142" s="18" t="s">
        <v>146</v>
      </c>
      <c r="AE142" s="26">
        <f>X142</f>
        <v>23.9</v>
      </c>
      <c r="AF142" s="26">
        <v>7.169999999999999</v>
      </c>
      <c r="AG142" s="26">
        <f t="shared" si="21"/>
        <v>9.375</v>
      </c>
      <c r="AH142" s="19">
        <f t="shared" si="22"/>
        <v>0.39225941422594146</v>
      </c>
      <c r="AI142" s="20">
        <f t="shared" si="23"/>
        <v>1.3075313807531384</v>
      </c>
      <c r="AJ142" s="9" t="str">
        <f t="shared" si="24"/>
        <v>20%+ Group</v>
      </c>
      <c r="AK142" s="9"/>
      <c r="AL142" s="2">
        <v>378</v>
      </c>
      <c r="AM142" s="2"/>
      <c r="AN142" s="4"/>
    </row>
    <row r="143" spans="1:40" x14ac:dyDescent="0.3">
      <c r="A143" s="6" t="s">
        <v>56</v>
      </c>
      <c r="B143" s="9" t="s">
        <v>49</v>
      </c>
      <c r="C143" s="10" t="s">
        <v>57</v>
      </c>
      <c r="D143" s="27" t="s">
        <v>58</v>
      </c>
      <c r="E143" s="12">
        <v>1</v>
      </c>
      <c r="F143" s="12">
        <v>1.73</v>
      </c>
      <c r="G143" s="12">
        <v>5.12</v>
      </c>
      <c r="H143" s="12">
        <v>8.66</v>
      </c>
      <c r="I143" s="12">
        <v>2.4300000000000002</v>
      </c>
      <c r="J143" s="14" t="s">
        <v>59</v>
      </c>
      <c r="K143" s="14" t="s">
        <v>60</v>
      </c>
      <c r="L143" s="14" t="s">
        <v>61</v>
      </c>
      <c r="M143" s="14" t="s">
        <v>62</v>
      </c>
      <c r="N143" s="14" t="s">
        <v>44</v>
      </c>
      <c r="O143" s="23">
        <f t="shared" ref="O143:O161" si="29">0.15*X143</f>
        <v>25.5</v>
      </c>
      <c r="P143" s="23">
        <v>5.79</v>
      </c>
      <c r="Q143" s="23"/>
      <c r="R143" s="23">
        <f t="shared" si="20"/>
        <v>31.29</v>
      </c>
      <c r="S143" s="24">
        <v>170</v>
      </c>
      <c r="T143" s="15">
        <v>28</v>
      </c>
      <c r="U143" s="15">
        <v>26</v>
      </c>
      <c r="V143" s="24">
        <v>201.99</v>
      </c>
      <c r="W143" s="24">
        <v>179.99</v>
      </c>
      <c r="X143" s="24">
        <v>170</v>
      </c>
      <c r="Y143" s="15" t="s">
        <v>38</v>
      </c>
      <c r="Z143" s="16" t="s">
        <v>147</v>
      </c>
      <c r="AA143" s="17">
        <v>215686</v>
      </c>
      <c r="AB143" s="17">
        <v>17</v>
      </c>
      <c r="AC143" s="12" t="s">
        <v>42</v>
      </c>
      <c r="AD143" s="18" t="s">
        <v>148</v>
      </c>
      <c r="AE143" s="26">
        <f t="shared" ref="AE143:AE161" si="30">X143</f>
        <v>170</v>
      </c>
      <c r="AF143" s="26">
        <v>56.1</v>
      </c>
      <c r="AG143" s="26">
        <f t="shared" si="21"/>
        <v>82.61</v>
      </c>
      <c r="AH143" s="19">
        <f t="shared" si="22"/>
        <v>0.48594117647058821</v>
      </c>
      <c r="AI143" s="20">
        <f t="shared" si="23"/>
        <v>1.472549019607843</v>
      </c>
      <c r="AJ143" s="9" t="str">
        <f t="shared" si="24"/>
        <v>20%+ Group</v>
      </c>
      <c r="AK143" s="9"/>
      <c r="AL143" s="2">
        <v>999</v>
      </c>
      <c r="AM143" s="2"/>
      <c r="AN143" s="4"/>
    </row>
    <row r="144" spans="1:40" x14ac:dyDescent="0.3">
      <c r="A144" s="6" t="s">
        <v>56</v>
      </c>
      <c r="B144" s="9" t="s">
        <v>49</v>
      </c>
      <c r="C144" s="10" t="s">
        <v>63</v>
      </c>
      <c r="D144" s="27" t="s">
        <v>64</v>
      </c>
      <c r="E144" s="12">
        <v>1</v>
      </c>
      <c r="F144" s="12">
        <v>1</v>
      </c>
      <c r="G144" s="12">
        <v>4.88</v>
      </c>
      <c r="H144" s="12">
        <v>2.25</v>
      </c>
      <c r="I144" s="12">
        <v>0.97</v>
      </c>
      <c r="J144" s="14" t="s">
        <v>65</v>
      </c>
      <c r="K144" s="14" t="s">
        <v>66</v>
      </c>
      <c r="L144" s="14" t="s">
        <v>67</v>
      </c>
      <c r="M144" s="14" t="s">
        <v>68</v>
      </c>
      <c r="N144" s="14" t="s">
        <v>44</v>
      </c>
      <c r="O144" s="23">
        <f t="shared" si="29"/>
        <v>7.4924999999999997</v>
      </c>
      <c r="P144" s="23">
        <v>5.14</v>
      </c>
      <c r="Q144" s="23"/>
      <c r="R144" s="23">
        <f t="shared" si="20"/>
        <v>12.6325</v>
      </c>
      <c r="S144" s="24">
        <v>49.95</v>
      </c>
      <c r="T144" s="15">
        <v>24</v>
      </c>
      <c r="U144" s="15">
        <v>20</v>
      </c>
      <c r="V144" s="24">
        <v>59.99</v>
      </c>
      <c r="W144" s="24">
        <v>49.95</v>
      </c>
      <c r="X144" s="24">
        <v>49.95</v>
      </c>
      <c r="Y144" s="15" t="s">
        <v>38</v>
      </c>
      <c r="Z144" s="16" t="s">
        <v>145</v>
      </c>
      <c r="AA144" s="17">
        <v>47810</v>
      </c>
      <c r="AB144" s="17">
        <v>68</v>
      </c>
      <c r="AC144" s="12" t="s">
        <v>42</v>
      </c>
      <c r="AD144" s="18" t="s">
        <v>149</v>
      </c>
      <c r="AE144" s="26">
        <f t="shared" si="30"/>
        <v>49.95</v>
      </c>
      <c r="AF144" s="26">
        <v>17.981999999999999</v>
      </c>
      <c r="AG144" s="26">
        <f t="shared" si="21"/>
        <v>19.335500000000003</v>
      </c>
      <c r="AH144" s="19">
        <f t="shared" si="22"/>
        <v>0.38709709709709716</v>
      </c>
      <c r="AI144" s="20">
        <f t="shared" si="23"/>
        <v>1.0752697141586032</v>
      </c>
      <c r="AJ144" s="9" t="str">
        <f t="shared" si="24"/>
        <v>20%+ Group</v>
      </c>
      <c r="AK144" s="9"/>
      <c r="AL144" s="2">
        <v>426</v>
      </c>
      <c r="AM144" s="2"/>
      <c r="AN144" s="4"/>
    </row>
    <row r="145" spans="1:40" x14ac:dyDescent="0.3">
      <c r="A145" s="6" t="s">
        <v>56</v>
      </c>
      <c r="B145" s="9" t="s">
        <v>49</v>
      </c>
      <c r="C145" s="10" t="s">
        <v>69</v>
      </c>
      <c r="D145" s="27" t="s">
        <v>70</v>
      </c>
      <c r="E145" s="12">
        <v>1</v>
      </c>
      <c r="F145" s="12">
        <v>0.1</v>
      </c>
      <c r="G145" s="12">
        <v>10.88</v>
      </c>
      <c r="H145" s="12">
        <v>6.11</v>
      </c>
      <c r="I145" s="12">
        <v>0.28999999999999998</v>
      </c>
      <c r="J145" s="14" t="s">
        <v>46</v>
      </c>
      <c r="K145" s="14" t="s">
        <v>71</v>
      </c>
      <c r="L145" s="14" t="s">
        <v>67</v>
      </c>
      <c r="M145" s="14" t="s">
        <v>72</v>
      </c>
      <c r="N145" s="14" t="s">
        <v>47</v>
      </c>
      <c r="O145" s="23">
        <f t="shared" si="29"/>
        <v>4.6559999999999997</v>
      </c>
      <c r="P145" s="23">
        <v>3.07</v>
      </c>
      <c r="Q145" s="23"/>
      <c r="R145" s="23">
        <f t="shared" si="20"/>
        <v>7.7259999999999991</v>
      </c>
      <c r="S145" s="24">
        <v>31.04</v>
      </c>
      <c r="T145" s="15">
        <v>21</v>
      </c>
      <c r="U145" s="15">
        <v>19</v>
      </c>
      <c r="V145" s="24">
        <v>31.04</v>
      </c>
      <c r="W145" s="24">
        <v>18</v>
      </c>
      <c r="X145" s="24">
        <v>31.04</v>
      </c>
      <c r="Y145" s="15" t="s">
        <v>38</v>
      </c>
      <c r="Z145" s="16" t="s">
        <v>145</v>
      </c>
      <c r="AA145" s="17">
        <v>98500</v>
      </c>
      <c r="AB145" s="17">
        <v>39</v>
      </c>
      <c r="AC145" s="12" t="s">
        <v>42</v>
      </c>
      <c r="AD145" s="18" t="s">
        <v>150</v>
      </c>
      <c r="AE145" s="26">
        <f t="shared" si="30"/>
        <v>31.04</v>
      </c>
      <c r="AF145" s="26">
        <v>12.105600000000001</v>
      </c>
      <c r="AG145" s="26">
        <f t="shared" si="21"/>
        <v>11.208399999999999</v>
      </c>
      <c r="AH145" s="19">
        <f t="shared" si="22"/>
        <v>0.36109536082474225</v>
      </c>
      <c r="AI145" s="20">
        <f t="shared" si="23"/>
        <v>0.92588554057626216</v>
      </c>
      <c r="AJ145" s="9" t="str">
        <f t="shared" si="24"/>
        <v>20%+ Group</v>
      </c>
      <c r="AK145" s="9"/>
      <c r="AL145" s="2">
        <v>999</v>
      </c>
      <c r="AM145" s="2"/>
      <c r="AN145" s="4"/>
    </row>
    <row r="146" spans="1:40" x14ac:dyDescent="0.3">
      <c r="A146" s="6" t="s">
        <v>56</v>
      </c>
      <c r="B146" s="9" t="s">
        <v>49</v>
      </c>
      <c r="C146" s="10" t="s">
        <v>73</v>
      </c>
      <c r="D146" s="27" t="s">
        <v>74</v>
      </c>
      <c r="E146" s="12">
        <v>1</v>
      </c>
      <c r="F146" s="12">
        <v>0.1</v>
      </c>
      <c r="G146" s="12">
        <v>6.5</v>
      </c>
      <c r="H146" s="12">
        <v>11.5</v>
      </c>
      <c r="I146" s="12">
        <v>0.3</v>
      </c>
      <c r="J146" s="14" t="s">
        <v>75</v>
      </c>
      <c r="K146" s="14" t="s">
        <v>76</v>
      </c>
      <c r="L146" s="14" t="s">
        <v>67</v>
      </c>
      <c r="M146" s="14" t="s">
        <v>77</v>
      </c>
      <c r="N146" s="14" t="s">
        <v>47</v>
      </c>
      <c r="O146" s="23">
        <f t="shared" si="29"/>
        <v>5.0954999999999995</v>
      </c>
      <c r="P146" s="23">
        <v>2.92</v>
      </c>
      <c r="Q146" s="23"/>
      <c r="R146" s="23">
        <f t="shared" si="20"/>
        <v>8.0154999999999994</v>
      </c>
      <c r="S146" s="24">
        <v>33.97</v>
      </c>
      <c r="T146" s="15">
        <v>27</v>
      </c>
      <c r="U146" s="15">
        <v>26</v>
      </c>
      <c r="V146" s="24"/>
      <c r="W146" s="24">
        <v>33.97</v>
      </c>
      <c r="X146" s="24">
        <v>33.97</v>
      </c>
      <c r="Y146" s="15" t="s">
        <v>38</v>
      </c>
      <c r="Z146" s="16" t="s">
        <v>145</v>
      </c>
      <c r="AA146" s="17">
        <v>98686</v>
      </c>
      <c r="AB146" s="17">
        <v>39</v>
      </c>
      <c r="AC146" s="12" t="s">
        <v>42</v>
      </c>
      <c r="AD146" s="18" t="s">
        <v>151</v>
      </c>
      <c r="AE146" s="26">
        <f t="shared" si="30"/>
        <v>33.97</v>
      </c>
      <c r="AF146" s="26">
        <v>14.267399999999999</v>
      </c>
      <c r="AG146" s="26">
        <f t="shared" si="21"/>
        <v>11.687099999999999</v>
      </c>
      <c r="AH146" s="19">
        <f t="shared" si="22"/>
        <v>0.34404180158963793</v>
      </c>
      <c r="AI146" s="20">
        <f t="shared" si="23"/>
        <v>0.81914714664199506</v>
      </c>
      <c r="AJ146" s="9" t="str">
        <f t="shared" si="24"/>
        <v>20%+ Group</v>
      </c>
      <c r="AK146" s="9"/>
      <c r="AL146" s="2">
        <v>16</v>
      </c>
      <c r="AM146" s="2"/>
      <c r="AN146" s="4"/>
    </row>
    <row r="147" spans="1:40" x14ac:dyDescent="0.3">
      <c r="A147" s="6" t="s">
        <v>56</v>
      </c>
      <c r="B147" s="9" t="s">
        <v>49</v>
      </c>
      <c r="C147" s="10" t="s">
        <v>78</v>
      </c>
      <c r="D147" s="27" t="s">
        <v>79</v>
      </c>
      <c r="E147" s="12">
        <v>1</v>
      </c>
      <c r="F147" s="12">
        <v>0.1</v>
      </c>
      <c r="G147" s="12">
        <v>7.06</v>
      </c>
      <c r="H147" s="12">
        <v>11.25</v>
      </c>
      <c r="I147" s="12">
        <v>0.3</v>
      </c>
      <c r="J147" s="14" t="s">
        <v>75</v>
      </c>
      <c r="K147" s="14" t="s">
        <v>80</v>
      </c>
      <c r="L147" s="14" t="s">
        <v>67</v>
      </c>
      <c r="M147" s="14" t="s">
        <v>81</v>
      </c>
      <c r="N147" s="14" t="s">
        <v>44</v>
      </c>
      <c r="O147" s="23">
        <f t="shared" si="29"/>
        <v>4.7969999999999997</v>
      </c>
      <c r="P147" s="23">
        <v>3.07</v>
      </c>
      <c r="Q147" s="23"/>
      <c r="R147" s="23">
        <f t="shared" si="20"/>
        <v>7.8669999999999991</v>
      </c>
      <c r="S147" s="24">
        <v>31.98</v>
      </c>
      <c r="T147" s="15">
        <v>8</v>
      </c>
      <c r="U147" s="15">
        <v>8</v>
      </c>
      <c r="V147" s="24"/>
      <c r="W147" s="24">
        <v>43.73</v>
      </c>
      <c r="X147" s="24">
        <v>31.98</v>
      </c>
      <c r="Y147" s="15" t="s">
        <v>38</v>
      </c>
      <c r="Z147" s="16" t="s">
        <v>145</v>
      </c>
      <c r="AA147" s="17">
        <v>75792</v>
      </c>
      <c r="AB147" s="17">
        <v>43</v>
      </c>
      <c r="AC147" s="12" t="s">
        <v>42</v>
      </c>
      <c r="AD147" s="18" t="s">
        <v>152</v>
      </c>
      <c r="AE147" s="26">
        <f t="shared" si="30"/>
        <v>31.98</v>
      </c>
      <c r="AF147" s="26">
        <v>14.391</v>
      </c>
      <c r="AG147" s="26">
        <f t="shared" si="21"/>
        <v>9.7219999999999995</v>
      </c>
      <c r="AH147" s="19">
        <f t="shared" si="22"/>
        <v>0.30400250156347713</v>
      </c>
      <c r="AI147" s="20">
        <f t="shared" si="23"/>
        <v>0.67556111458550483</v>
      </c>
      <c r="AJ147" s="9" t="str">
        <f t="shared" si="24"/>
        <v>20%+ Group</v>
      </c>
      <c r="AK147" s="9"/>
      <c r="AL147" s="2">
        <v>15</v>
      </c>
      <c r="AM147" s="2"/>
      <c r="AN147" s="4"/>
    </row>
    <row r="148" spans="1:40" x14ac:dyDescent="0.3">
      <c r="A148" s="6" t="s">
        <v>56</v>
      </c>
      <c r="B148" s="9" t="s">
        <v>49</v>
      </c>
      <c r="C148" s="10" t="s">
        <v>82</v>
      </c>
      <c r="D148" s="27" t="s">
        <v>83</v>
      </c>
      <c r="E148" s="12">
        <v>1</v>
      </c>
      <c r="F148" s="12">
        <v>0.1</v>
      </c>
      <c r="G148" s="12">
        <v>14.7</v>
      </c>
      <c r="H148" s="12">
        <v>10.5</v>
      </c>
      <c r="I148" s="12"/>
      <c r="J148" s="14" t="s">
        <v>84</v>
      </c>
      <c r="K148" s="14" t="s">
        <v>85</v>
      </c>
      <c r="L148" s="14" t="s">
        <v>67</v>
      </c>
      <c r="M148" s="14" t="s">
        <v>86</v>
      </c>
      <c r="N148" s="14" t="s">
        <v>45</v>
      </c>
      <c r="O148" s="23">
        <f t="shared" si="29"/>
        <v>5.9954999999999998</v>
      </c>
      <c r="P148" s="23">
        <v>2.92</v>
      </c>
      <c r="Q148" s="23"/>
      <c r="R148" s="23">
        <f t="shared" si="20"/>
        <v>8.9154999999999998</v>
      </c>
      <c r="S148" s="24">
        <v>39.97</v>
      </c>
      <c r="T148" s="15">
        <v>13</v>
      </c>
      <c r="U148" s="15">
        <v>12</v>
      </c>
      <c r="V148" s="24"/>
      <c r="W148" s="24">
        <v>23</v>
      </c>
      <c r="X148" s="24">
        <v>39.97</v>
      </c>
      <c r="Y148" s="15" t="s">
        <v>38</v>
      </c>
      <c r="Z148" s="16" t="s">
        <v>145</v>
      </c>
      <c r="AA148" s="17">
        <v>79840</v>
      </c>
      <c r="AB148" s="17">
        <v>42</v>
      </c>
      <c r="AC148" s="12" t="s">
        <v>42</v>
      </c>
      <c r="AD148" s="18" t="s">
        <v>153</v>
      </c>
      <c r="AE148" s="26">
        <f t="shared" si="30"/>
        <v>39.97</v>
      </c>
      <c r="AF148" s="26">
        <v>19.185599999999997</v>
      </c>
      <c r="AG148" s="26">
        <f t="shared" si="21"/>
        <v>11.868900000000002</v>
      </c>
      <c r="AH148" s="19">
        <f t="shared" si="22"/>
        <v>0.29694520890668008</v>
      </c>
      <c r="AI148" s="20">
        <f t="shared" si="23"/>
        <v>0.6186358518889169</v>
      </c>
      <c r="AJ148" s="9" t="str">
        <f t="shared" si="24"/>
        <v>20%+ Group</v>
      </c>
      <c r="AK148" s="9" t="s">
        <v>43</v>
      </c>
      <c r="AL148" s="2">
        <v>8</v>
      </c>
      <c r="AM148" s="2"/>
      <c r="AN148" s="4"/>
    </row>
    <row r="149" spans="1:40" x14ac:dyDescent="0.3">
      <c r="A149" s="6" t="s">
        <v>56</v>
      </c>
      <c r="B149" s="9" t="s">
        <v>49</v>
      </c>
      <c r="C149" s="10" t="s">
        <v>87</v>
      </c>
      <c r="D149" s="27" t="s">
        <v>88</v>
      </c>
      <c r="E149" s="12">
        <v>1</v>
      </c>
      <c r="F149" s="12">
        <v>0.1</v>
      </c>
      <c r="G149" s="12">
        <v>14.6</v>
      </c>
      <c r="H149" s="12">
        <v>10.4</v>
      </c>
      <c r="I149" s="12">
        <v>0.38</v>
      </c>
      <c r="J149" s="14" t="s">
        <v>75</v>
      </c>
      <c r="K149" s="14" t="s">
        <v>89</v>
      </c>
      <c r="L149" s="14" t="s">
        <v>67</v>
      </c>
      <c r="M149" s="14" t="s">
        <v>90</v>
      </c>
      <c r="N149" s="14" t="s">
        <v>44</v>
      </c>
      <c r="O149" s="23">
        <f t="shared" si="29"/>
        <v>6.8309999999999995</v>
      </c>
      <c r="P149" s="23">
        <v>3.07</v>
      </c>
      <c r="Q149" s="23"/>
      <c r="R149" s="23">
        <f t="shared" si="20"/>
        <v>9.9009999999999998</v>
      </c>
      <c r="S149" s="24">
        <v>45.54</v>
      </c>
      <c r="T149" s="15">
        <v>11</v>
      </c>
      <c r="U149" s="15">
        <v>11</v>
      </c>
      <c r="V149" s="24"/>
      <c r="W149" s="24">
        <v>45.54</v>
      </c>
      <c r="X149" s="24">
        <v>45.54</v>
      </c>
      <c r="Y149" s="15" t="s">
        <v>38</v>
      </c>
      <c r="Z149" s="16" t="s">
        <v>145</v>
      </c>
      <c r="AA149" s="17">
        <v>88556</v>
      </c>
      <c r="AB149" s="17">
        <v>37</v>
      </c>
      <c r="AC149" s="12" t="s">
        <v>42</v>
      </c>
      <c r="AD149" s="18" t="s">
        <v>154</v>
      </c>
      <c r="AE149" s="26">
        <f t="shared" si="30"/>
        <v>45.54</v>
      </c>
      <c r="AF149" s="26">
        <v>23.2254</v>
      </c>
      <c r="AG149" s="26">
        <f t="shared" si="21"/>
        <v>12.413599999999995</v>
      </c>
      <c r="AH149" s="19">
        <f t="shared" si="22"/>
        <v>0.27258673693456292</v>
      </c>
      <c r="AI149" s="20">
        <f t="shared" si="23"/>
        <v>0.53448379791090772</v>
      </c>
      <c r="AJ149" s="9" t="str">
        <f t="shared" si="24"/>
        <v>20%+ Group</v>
      </c>
      <c r="AK149" s="9" t="s">
        <v>40</v>
      </c>
      <c r="AL149" s="2">
        <v>999</v>
      </c>
      <c r="AM149" s="2"/>
      <c r="AN149" s="4"/>
    </row>
    <row r="150" spans="1:40" x14ac:dyDescent="0.3">
      <c r="A150" s="6" t="s">
        <v>56</v>
      </c>
      <c r="B150" s="9" t="s">
        <v>49</v>
      </c>
      <c r="C150" s="10" t="s">
        <v>91</v>
      </c>
      <c r="D150" s="27" t="s">
        <v>92</v>
      </c>
      <c r="E150" s="12">
        <v>1</v>
      </c>
      <c r="F150" s="12">
        <v>11.9</v>
      </c>
      <c r="G150" s="12">
        <v>0.12</v>
      </c>
      <c r="H150" s="12">
        <v>14.8</v>
      </c>
      <c r="I150" s="12">
        <v>0.15</v>
      </c>
      <c r="J150" s="14" t="s">
        <v>84</v>
      </c>
      <c r="K150" s="14" t="s">
        <v>93</v>
      </c>
      <c r="L150" s="14" t="s">
        <v>67</v>
      </c>
      <c r="M150" s="14" t="s">
        <v>94</v>
      </c>
      <c r="N150" s="14" t="s">
        <v>44</v>
      </c>
      <c r="O150" s="23">
        <f t="shared" si="29"/>
        <v>9.3389999999999986</v>
      </c>
      <c r="P150" s="23">
        <v>10.46</v>
      </c>
      <c r="Q150" s="23"/>
      <c r="R150" s="23">
        <f t="shared" ref="R150:R161" si="31">(O150 + P150+Q150)</f>
        <v>19.798999999999999</v>
      </c>
      <c r="S150" s="24">
        <v>62.26</v>
      </c>
      <c r="T150" s="15">
        <v>21</v>
      </c>
      <c r="U150" s="15">
        <v>21</v>
      </c>
      <c r="V150" s="24"/>
      <c r="W150" s="24">
        <v>67.989999999999995</v>
      </c>
      <c r="X150" s="24">
        <v>62.26</v>
      </c>
      <c r="Y150" s="15" t="s">
        <v>38</v>
      </c>
      <c r="Z150" s="16" t="s">
        <v>145</v>
      </c>
      <c r="AA150" s="17">
        <v>41627</v>
      </c>
      <c r="AB150" s="17">
        <v>18</v>
      </c>
      <c r="AC150" s="12" t="s">
        <v>39</v>
      </c>
      <c r="AD150" s="18" t="s">
        <v>155</v>
      </c>
      <c r="AE150" s="26">
        <f t="shared" si="30"/>
        <v>62.26</v>
      </c>
      <c r="AF150" s="26">
        <v>33.620400000000004</v>
      </c>
      <c r="AG150" s="26">
        <f t="shared" ref="AG150:AG161" si="32">IFERROR(AE150 * (1 - O150/X150) -AF150 - P150- Q150,"NA")</f>
        <v>8.8405999999999949</v>
      </c>
      <c r="AH150" s="19">
        <f t="shared" ref="AH150:AH161" si="33">IFERROR(AG150 /AE150,"NA")</f>
        <v>0.14199486026341143</v>
      </c>
      <c r="AI150" s="20">
        <f t="shared" ref="AI150:AI161" si="34">IFERROR(AG150/AF150,"NA")</f>
        <v>0.26295344493224332</v>
      </c>
      <c r="AJ150" s="9" t="str">
        <f t="shared" ref="AJ150:AJ161" si="35">IF(AH150="NA","NA",IF(AH150&lt;0,"&lt;00    Group",IF(AH150&lt;10%,"00-10% Group",(IF(AH150&lt;20%,"10-20%","20%+ Group")))))</f>
        <v>10-20%</v>
      </c>
      <c r="AK150" s="9" t="s">
        <v>40</v>
      </c>
      <c r="AL150" s="2">
        <v>999</v>
      </c>
      <c r="AM150" s="2"/>
      <c r="AN150" s="4"/>
    </row>
    <row r="151" spans="1:40" x14ac:dyDescent="0.3">
      <c r="A151" s="6" t="s">
        <v>56</v>
      </c>
      <c r="B151" s="9" t="s">
        <v>49</v>
      </c>
      <c r="C151" s="10" t="s">
        <v>95</v>
      </c>
      <c r="D151" s="27" t="s">
        <v>96</v>
      </c>
      <c r="E151" s="12">
        <v>1</v>
      </c>
      <c r="F151" s="12">
        <v>11.69</v>
      </c>
      <c r="G151" s="12">
        <v>0.12</v>
      </c>
      <c r="H151" s="12">
        <v>18.7</v>
      </c>
      <c r="I151" s="12">
        <v>0.22</v>
      </c>
      <c r="J151" s="14" t="s">
        <v>84</v>
      </c>
      <c r="K151" s="14" t="s">
        <v>97</v>
      </c>
      <c r="L151" s="14" t="s">
        <v>67</v>
      </c>
      <c r="M151" s="14" t="s">
        <v>98</v>
      </c>
      <c r="N151" s="14" t="s">
        <v>44</v>
      </c>
      <c r="O151" s="23">
        <f t="shared" si="29"/>
        <v>4.0829999999999993</v>
      </c>
      <c r="P151" s="23">
        <v>10.46</v>
      </c>
      <c r="Q151" s="23"/>
      <c r="R151" s="23">
        <f t="shared" si="31"/>
        <v>14.542999999999999</v>
      </c>
      <c r="S151" s="24">
        <v>27.22</v>
      </c>
      <c r="T151" s="15">
        <v>22</v>
      </c>
      <c r="U151" s="15">
        <v>21</v>
      </c>
      <c r="V151" s="24">
        <v>85.99</v>
      </c>
      <c r="W151" s="24">
        <v>89.99</v>
      </c>
      <c r="X151" s="24">
        <v>27.22</v>
      </c>
      <c r="Y151" s="15" t="s">
        <v>41</v>
      </c>
      <c r="Z151" s="16" t="s">
        <v>145</v>
      </c>
      <c r="AA151" s="17">
        <v>55097</v>
      </c>
      <c r="AB151" s="17">
        <v>20</v>
      </c>
      <c r="AC151" s="12" t="s">
        <v>42</v>
      </c>
      <c r="AD151" s="18" t="s">
        <v>156</v>
      </c>
      <c r="AE151" s="26">
        <f t="shared" si="30"/>
        <v>27.22</v>
      </c>
      <c r="AF151" s="26">
        <v>15.515399999999998</v>
      </c>
      <c r="AG151" s="26">
        <f t="shared" si="32"/>
        <v>-2.8383999999999983</v>
      </c>
      <c r="AH151" s="19">
        <f t="shared" si="33"/>
        <v>-0.10427626745040405</v>
      </c>
      <c r="AI151" s="20">
        <f t="shared" si="34"/>
        <v>-0.18294082008842819</v>
      </c>
      <c r="AJ151" s="9" t="str">
        <f t="shared" si="35"/>
        <v>&lt;00    Group</v>
      </c>
      <c r="AK151" s="9"/>
      <c r="AL151" s="2">
        <v>50</v>
      </c>
      <c r="AM151" s="2"/>
      <c r="AN151" s="4"/>
    </row>
    <row r="152" spans="1:40" x14ac:dyDescent="0.3">
      <c r="A152" s="6" t="s">
        <v>56</v>
      </c>
      <c r="B152" s="9" t="s">
        <v>49</v>
      </c>
      <c r="C152" s="10" t="s">
        <v>99</v>
      </c>
      <c r="D152" s="27" t="s">
        <v>100</v>
      </c>
      <c r="E152" s="12">
        <v>1</v>
      </c>
      <c r="F152" s="12">
        <v>0.25</v>
      </c>
      <c r="G152" s="12">
        <v>27.25</v>
      </c>
      <c r="H152" s="12">
        <v>17.25</v>
      </c>
      <c r="I152" s="12">
        <v>0.93</v>
      </c>
      <c r="J152" s="14" t="s">
        <v>101</v>
      </c>
      <c r="K152" s="14" t="s">
        <v>102</v>
      </c>
      <c r="L152" s="14" t="s">
        <v>67</v>
      </c>
      <c r="M152" s="14" t="s">
        <v>103</v>
      </c>
      <c r="N152" s="14" t="s">
        <v>44</v>
      </c>
      <c r="O152" s="23">
        <f t="shared" si="29"/>
        <v>12.293999999999999</v>
      </c>
      <c r="P152" s="23">
        <v>11.22</v>
      </c>
      <c r="Q152" s="23"/>
      <c r="R152" s="23">
        <f t="shared" si="31"/>
        <v>23.513999999999999</v>
      </c>
      <c r="S152" s="24">
        <v>81.96</v>
      </c>
      <c r="T152" s="15">
        <v>30</v>
      </c>
      <c r="U152" s="15">
        <v>28</v>
      </c>
      <c r="V152" s="24">
        <v>81.96</v>
      </c>
      <c r="W152" s="24">
        <v>81.96</v>
      </c>
      <c r="X152" s="24">
        <v>81.96</v>
      </c>
      <c r="Y152" s="15" t="s">
        <v>41</v>
      </c>
      <c r="Z152" s="16" t="s">
        <v>145</v>
      </c>
      <c r="AA152" s="17">
        <v>109223</v>
      </c>
      <c r="AB152" s="17">
        <v>10</v>
      </c>
      <c r="AC152" s="12" t="s">
        <v>42</v>
      </c>
      <c r="AD152" s="18" t="s">
        <v>157</v>
      </c>
      <c r="AE152" s="26">
        <f t="shared" si="30"/>
        <v>81.96</v>
      </c>
      <c r="AF152" s="26">
        <v>49.175999999999995</v>
      </c>
      <c r="AG152" s="26">
        <f t="shared" si="32"/>
        <v>9.2700000000000014</v>
      </c>
      <c r="AH152" s="19">
        <f t="shared" si="33"/>
        <v>0.11310395314787704</v>
      </c>
      <c r="AI152" s="20">
        <f t="shared" si="34"/>
        <v>0.18850658857979508</v>
      </c>
      <c r="AJ152" s="9" t="str">
        <f t="shared" si="35"/>
        <v>10-20%</v>
      </c>
      <c r="AK152" s="9"/>
      <c r="AL152" s="2">
        <v>71</v>
      </c>
      <c r="AM152" s="2"/>
      <c r="AN152" s="4"/>
    </row>
    <row r="153" spans="1:40" x14ac:dyDescent="0.3">
      <c r="A153" s="6" t="s">
        <v>56</v>
      </c>
      <c r="B153" s="9" t="s">
        <v>49</v>
      </c>
      <c r="C153" s="10" t="s">
        <v>104</v>
      </c>
      <c r="D153" s="27" t="s">
        <v>105</v>
      </c>
      <c r="E153" s="12">
        <v>1</v>
      </c>
      <c r="F153" s="12">
        <v>20.5</v>
      </c>
      <c r="G153" s="12">
        <v>0.12</v>
      </c>
      <c r="H153" s="12">
        <v>12.8</v>
      </c>
      <c r="I153" s="12">
        <v>1</v>
      </c>
      <c r="J153" s="14" t="s">
        <v>84</v>
      </c>
      <c r="K153" s="14" t="s">
        <v>106</v>
      </c>
      <c r="L153" s="14" t="s">
        <v>67</v>
      </c>
      <c r="M153" s="14" t="s">
        <v>107</v>
      </c>
      <c r="N153" s="14" t="s">
        <v>44</v>
      </c>
      <c r="O153" s="23">
        <f t="shared" si="29"/>
        <v>11.998499999999998</v>
      </c>
      <c r="P153" s="23">
        <v>10.46</v>
      </c>
      <c r="Q153" s="23"/>
      <c r="R153" s="23">
        <f t="shared" si="31"/>
        <v>22.458500000000001</v>
      </c>
      <c r="S153" s="24">
        <v>79.989999999999995</v>
      </c>
      <c r="T153" s="15">
        <v>17</v>
      </c>
      <c r="U153" s="15">
        <v>17</v>
      </c>
      <c r="V153" s="24">
        <v>79.989999999999995</v>
      </c>
      <c r="W153" s="24">
        <v>101.87</v>
      </c>
      <c r="X153" s="24">
        <v>79.989999999999995</v>
      </c>
      <c r="Y153" s="15" t="s">
        <v>41</v>
      </c>
      <c r="Z153" s="16" t="s">
        <v>145</v>
      </c>
      <c r="AA153" s="17">
        <v>55440</v>
      </c>
      <c r="AB153" s="17">
        <v>65</v>
      </c>
      <c r="AC153" s="12" t="s">
        <v>42</v>
      </c>
      <c r="AD153" s="18" t="s">
        <v>158</v>
      </c>
      <c r="AE153" s="26">
        <f t="shared" si="30"/>
        <v>79.989999999999995</v>
      </c>
      <c r="AF153" s="26">
        <v>50.393699999999995</v>
      </c>
      <c r="AG153" s="26">
        <f t="shared" si="32"/>
        <v>7.1377999999999915</v>
      </c>
      <c r="AH153" s="19">
        <f t="shared" si="33"/>
        <v>8.9233654206775745E-2</v>
      </c>
      <c r="AI153" s="20">
        <f t="shared" si="34"/>
        <v>0.1416407209631361</v>
      </c>
      <c r="AJ153" s="9" t="str">
        <f t="shared" si="35"/>
        <v>00-10% Group</v>
      </c>
      <c r="AK153" s="9"/>
      <c r="AL153" s="2">
        <v>94</v>
      </c>
      <c r="AM153" s="2"/>
      <c r="AN153" s="4"/>
    </row>
    <row r="154" spans="1:40" x14ac:dyDescent="0.3">
      <c r="A154" s="6" t="s">
        <v>56</v>
      </c>
      <c r="B154" s="9" t="s">
        <v>49</v>
      </c>
      <c r="C154" s="10" t="s">
        <v>108</v>
      </c>
      <c r="D154" s="27" t="s">
        <v>109</v>
      </c>
      <c r="E154" s="12">
        <v>1</v>
      </c>
      <c r="F154" s="12">
        <v>12</v>
      </c>
      <c r="G154" s="12">
        <v>2.2000000000000002</v>
      </c>
      <c r="H154" s="12">
        <v>15.1</v>
      </c>
      <c r="I154" s="12">
        <v>1.99</v>
      </c>
      <c r="J154" s="14" t="s">
        <v>110</v>
      </c>
      <c r="K154" s="14" t="s">
        <v>111</v>
      </c>
      <c r="L154" s="14" t="s">
        <v>67</v>
      </c>
      <c r="M154" s="14" t="s">
        <v>112</v>
      </c>
      <c r="N154" s="14" t="s">
        <v>44</v>
      </c>
      <c r="O154" s="23">
        <f t="shared" si="29"/>
        <v>5.6070000000000002</v>
      </c>
      <c r="P154" s="23">
        <v>6.43</v>
      </c>
      <c r="Q154" s="23"/>
      <c r="R154" s="23">
        <f t="shared" si="31"/>
        <v>12.036999999999999</v>
      </c>
      <c r="S154" s="24">
        <v>37.380000000000003</v>
      </c>
      <c r="T154" s="15">
        <v>32</v>
      </c>
      <c r="U154" s="15">
        <v>29</v>
      </c>
      <c r="V154" s="24">
        <v>37.380000000000003</v>
      </c>
      <c r="W154" s="24">
        <v>29.99</v>
      </c>
      <c r="X154" s="24">
        <v>37.380000000000003</v>
      </c>
      <c r="Y154" s="15" t="s">
        <v>38</v>
      </c>
      <c r="Z154" s="16" t="s">
        <v>145</v>
      </c>
      <c r="AA154" s="17">
        <v>250</v>
      </c>
      <c r="AB154" s="17">
        <v>16300</v>
      </c>
      <c r="AC154" s="12" t="s">
        <v>42</v>
      </c>
      <c r="AD154" s="18" t="s">
        <v>159</v>
      </c>
      <c r="AE154" s="26">
        <f t="shared" si="30"/>
        <v>37.380000000000003</v>
      </c>
      <c r="AF154" s="26">
        <v>24.670800000000003</v>
      </c>
      <c r="AG154" s="26">
        <f t="shared" si="32"/>
        <v>0.67219999999999658</v>
      </c>
      <c r="AH154" s="19">
        <f t="shared" si="33"/>
        <v>1.7982878544676204E-2</v>
      </c>
      <c r="AI154" s="20">
        <f t="shared" si="34"/>
        <v>2.7246785673751824E-2</v>
      </c>
      <c r="AJ154" s="9" t="str">
        <f t="shared" si="35"/>
        <v>00-10% Group</v>
      </c>
      <c r="AK154" s="9"/>
      <c r="AL154" s="2">
        <v>147</v>
      </c>
      <c r="AM154" s="2"/>
      <c r="AN154" s="4"/>
    </row>
    <row r="155" spans="1:40" x14ac:dyDescent="0.3">
      <c r="A155" s="6" t="s">
        <v>56</v>
      </c>
      <c r="B155" s="9" t="s">
        <v>49</v>
      </c>
      <c r="C155" s="10" t="s">
        <v>108</v>
      </c>
      <c r="D155" s="27" t="s">
        <v>113</v>
      </c>
      <c r="E155" s="12">
        <v>97</v>
      </c>
      <c r="F155" s="12">
        <v>15</v>
      </c>
      <c r="G155" s="12">
        <v>12</v>
      </c>
      <c r="H155" s="12">
        <v>3</v>
      </c>
      <c r="I155" s="12">
        <v>1.9</v>
      </c>
      <c r="J155" s="14" t="s">
        <v>110</v>
      </c>
      <c r="K155" s="14" t="s">
        <v>114</v>
      </c>
      <c r="L155" s="14" t="s">
        <v>67</v>
      </c>
      <c r="M155" s="14" t="s">
        <v>115</v>
      </c>
      <c r="N155" s="14" t="s">
        <v>45</v>
      </c>
      <c r="O155" s="23">
        <f t="shared" si="29"/>
        <v>7.0934999999999997</v>
      </c>
      <c r="P155" s="23">
        <v>5.79</v>
      </c>
      <c r="Q155" s="23"/>
      <c r="R155" s="23">
        <f t="shared" si="31"/>
        <v>12.8835</v>
      </c>
      <c r="S155" s="24">
        <v>47.29</v>
      </c>
      <c r="T155" s="15">
        <v>13</v>
      </c>
      <c r="U155" s="15">
        <v>12</v>
      </c>
      <c r="V155" s="24"/>
      <c r="W155" s="24">
        <v>46.99</v>
      </c>
      <c r="X155" s="24">
        <v>47.29</v>
      </c>
      <c r="Y155" s="15" t="s">
        <v>38</v>
      </c>
      <c r="Z155" s="16" t="s">
        <v>145</v>
      </c>
      <c r="AA155" s="17">
        <v>131999</v>
      </c>
      <c r="AB155" s="17">
        <v>39</v>
      </c>
      <c r="AC155" s="12" t="s">
        <v>42</v>
      </c>
      <c r="AD155" s="18" t="s">
        <v>160</v>
      </c>
      <c r="AE155" s="26">
        <f t="shared" si="30"/>
        <v>47.29</v>
      </c>
      <c r="AF155" s="26">
        <v>32.630099999999999</v>
      </c>
      <c r="AG155" s="26">
        <f t="shared" si="32"/>
        <v>1.7764000000000015</v>
      </c>
      <c r="AH155" s="19">
        <f t="shared" si="33"/>
        <v>3.756396701205332E-2</v>
      </c>
      <c r="AI155" s="20">
        <f t="shared" si="34"/>
        <v>5.4440531901526555E-2</v>
      </c>
      <c r="AJ155" s="9" t="str">
        <f t="shared" si="35"/>
        <v>00-10% Group</v>
      </c>
      <c r="AK155" s="9" t="s">
        <v>40</v>
      </c>
      <c r="AL155" s="2">
        <v>100</v>
      </c>
      <c r="AM155" s="2"/>
      <c r="AN155" s="4"/>
    </row>
    <row r="156" spans="1:40" x14ac:dyDescent="0.3">
      <c r="A156" s="6" t="s">
        <v>56</v>
      </c>
      <c r="B156" s="9" t="s">
        <v>49</v>
      </c>
      <c r="C156" s="10" t="s">
        <v>116</v>
      </c>
      <c r="D156" s="27" t="s">
        <v>117</v>
      </c>
      <c r="E156" s="12">
        <v>1</v>
      </c>
      <c r="F156" s="12">
        <v>1</v>
      </c>
      <c r="G156" s="12">
        <v>5.25</v>
      </c>
      <c r="H156" s="12">
        <v>5.25</v>
      </c>
      <c r="I156" s="12">
        <v>0.4</v>
      </c>
      <c r="J156" s="14" t="s">
        <v>118</v>
      </c>
      <c r="K156" s="14" t="s">
        <v>119</v>
      </c>
      <c r="L156" s="14" t="s">
        <v>67</v>
      </c>
      <c r="M156" s="14" t="s">
        <v>120</v>
      </c>
      <c r="N156" s="14" t="s">
        <v>47</v>
      </c>
      <c r="O156" s="23">
        <f t="shared" si="29"/>
        <v>1.9484999999999999</v>
      </c>
      <c r="P156" s="23">
        <v>3.77</v>
      </c>
      <c r="Q156" s="23"/>
      <c r="R156" s="23">
        <f t="shared" si="31"/>
        <v>5.7184999999999997</v>
      </c>
      <c r="S156" s="24">
        <v>12.99</v>
      </c>
      <c r="T156" s="15">
        <v>47</v>
      </c>
      <c r="U156" s="15">
        <v>35</v>
      </c>
      <c r="V156" s="24">
        <v>16.09</v>
      </c>
      <c r="W156" s="24">
        <v>4.3499999999999996</v>
      </c>
      <c r="X156" s="24">
        <v>12.99</v>
      </c>
      <c r="Y156" s="15" t="s">
        <v>38</v>
      </c>
      <c r="Z156" s="16" t="s">
        <v>145</v>
      </c>
      <c r="AA156" s="17">
        <v>53984</v>
      </c>
      <c r="AB156" s="17">
        <v>39</v>
      </c>
      <c r="AC156" s="12" t="s">
        <v>42</v>
      </c>
      <c r="AD156" s="18" t="s">
        <v>161</v>
      </c>
      <c r="AE156" s="26">
        <f t="shared" si="30"/>
        <v>12.99</v>
      </c>
      <c r="AF156" s="26">
        <v>9.3528000000000002</v>
      </c>
      <c r="AG156" s="26">
        <f t="shared" si="32"/>
        <v>-2.081300000000001</v>
      </c>
      <c r="AH156" s="19">
        <f t="shared" si="33"/>
        <v>-0.16022324865280993</v>
      </c>
      <c r="AI156" s="20">
        <f t="shared" si="34"/>
        <v>-0.22253228979556935</v>
      </c>
      <c r="AJ156" s="9" t="str">
        <f t="shared" si="35"/>
        <v>&lt;00    Group</v>
      </c>
      <c r="AK156" s="9"/>
      <c r="AL156" s="2">
        <v>999</v>
      </c>
      <c r="AM156" s="2"/>
      <c r="AN156" s="4"/>
    </row>
    <row r="157" spans="1:40" x14ac:dyDescent="0.3">
      <c r="A157" s="6" t="s">
        <v>121</v>
      </c>
      <c r="B157" s="9" t="s">
        <v>49</v>
      </c>
      <c r="C157" s="10" t="s">
        <v>122</v>
      </c>
      <c r="D157" s="27" t="s">
        <v>123</v>
      </c>
      <c r="E157" s="12">
        <v>1</v>
      </c>
      <c r="F157" s="12">
        <v>0.75</v>
      </c>
      <c r="G157" s="12">
        <v>9.25</v>
      </c>
      <c r="H157" s="12">
        <v>12</v>
      </c>
      <c r="I157" s="12">
        <v>1.1499999999999999</v>
      </c>
      <c r="J157" s="14" t="s">
        <v>110</v>
      </c>
      <c r="K157" s="14" t="s">
        <v>124</v>
      </c>
      <c r="L157" s="14" t="s">
        <v>125</v>
      </c>
      <c r="M157" s="14" t="s">
        <v>126</v>
      </c>
      <c r="N157" s="14" t="s">
        <v>44</v>
      </c>
      <c r="O157" s="23">
        <f t="shared" si="29"/>
        <v>2.403</v>
      </c>
      <c r="P157" s="23">
        <v>6.43</v>
      </c>
      <c r="Q157" s="23"/>
      <c r="R157" s="23">
        <f t="shared" si="31"/>
        <v>8.8330000000000002</v>
      </c>
      <c r="S157" s="24">
        <v>16.02</v>
      </c>
      <c r="T157" s="15">
        <v>29</v>
      </c>
      <c r="U157" s="15">
        <v>28</v>
      </c>
      <c r="V157" s="24">
        <v>16.02</v>
      </c>
      <c r="W157" s="24">
        <v>22.46</v>
      </c>
      <c r="X157" s="24">
        <v>16.02</v>
      </c>
      <c r="Y157" s="15" t="s">
        <v>41</v>
      </c>
      <c r="Z157" s="16" t="s">
        <v>145</v>
      </c>
      <c r="AA157" s="17">
        <v>42712</v>
      </c>
      <c r="AB157" s="17">
        <v>39</v>
      </c>
      <c r="AC157" s="12" t="s">
        <v>42</v>
      </c>
      <c r="AD157" s="18" t="s">
        <v>162</v>
      </c>
      <c r="AE157" s="26">
        <f t="shared" si="30"/>
        <v>16.02</v>
      </c>
      <c r="AF157" s="26">
        <v>12.015000000000001</v>
      </c>
      <c r="AG157" s="26">
        <f t="shared" si="32"/>
        <v>-4.8280000000000012</v>
      </c>
      <c r="AH157" s="19">
        <f t="shared" si="33"/>
        <v>-0.30137328339575536</v>
      </c>
      <c r="AI157" s="20">
        <f t="shared" si="34"/>
        <v>-0.40183104452767382</v>
      </c>
      <c r="AJ157" s="9" t="str">
        <f t="shared" si="35"/>
        <v>&lt;00    Group</v>
      </c>
      <c r="AK157" s="9"/>
      <c r="AL157" s="2">
        <v>150</v>
      </c>
      <c r="AM157" s="2"/>
      <c r="AN157" s="4"/>
    </row>
    <row r="158" spans="1:40" x14ac:dyDescent="0.3">
      <c r="A158" s="6" t="s">
        <v>127</v>
      </c>
      <c r="B158" s="9" t="s">
        <v>49</v>
      </c>
      <c r="C158" s="10">
        <v>887037400481</v>
      </c>
      <c r="D158" s="27" t="s">
        <v>128</v>
      </c>
      <c r="E158" s="12">
        <v>1</v>
      </c>
      <c r="F158" s="12">
        <v>3</v>
      </c>
      <c r="G158" s="12">
        <v>8</v>
      </c>
      <c r="H158" s="12">
        <v>5</v>
      </c>
      <c r="I158" s="12">
        <v>0.79</v>
      </c>
      <c r="J158" s="14" t="s">
        <v>65</v>
      </c>
      <c r="K158" s="14" t="s">
        <v>129</v>
      </c>
      <c r="L158" s="14" t="s">
        <v>130</v>
      </c>
      <c r="M158" s="14" t="s">
        <v>131</v>
      </c>
      <c r="N158" s="14" t="s">
        <v>47</v>
      </c>
      <c r="O158" s="23">
        <f t="shared" si="29"/>
        <v>3.7845</v>
      </c>
      <c r="P158" s="23">
        <v>5.14</v>
      </c>
      <c r="Q158" s="23"/>
      <c r="R158" s="23">
        <f t="shared" si="31"/>
        <v>8.9245000000000001</v>
      </c>
      <c r="S158" s="24">
        <v>25.23</v>
      </c>
      <c r="T158" s="15">
        <v>28</v>
      </c>
      <c r="U158" s="15">
        <v>27</v>
      </c>
      <c r="V158" s="24">
        <v>19.98</v>
      </c>
      <c r="W158" s="24">
        <v>25.23</v>
      </c>
      <c r="X158" s="24">
        <v>25.23</v>
      </c>
      <c r="Y158" s="15" t="s">
        <v>41</v>
      </c>
      <c r="Z158" s="16" t="s">
        <v>145</v>
      </c>
      <c r="AA158" s="17">
        <v>8038</v>
      </c>
      <c r="AB158" s="17">
        <v>154</v>
      </c>
      <c r="AC158" s="12" t="s">
        <v>42</v>
      </c>
      <c r="AD158" s="18" t="s">
        <v>163</v>
      </c>
      <c r="AE158" s="26">
        <f t="shared" si="30"/>
        <v>25.23</v>
      </c>
      <c r="AF158" s="26">
        <v>19.679400000000001</v>
      </c>
      <c r="AG158" s="26">
        <f t="shared" si="32"/>
        <v>-3.3739000000000017</v>
      </c>
      <c r="AH158" s="19">
        <f t="shared" si="33"/>
        <v>-0.13372572334522401</v>
      </c>
      <c r="AI158" s="20">
        <f t="shared" si="34"/>
        <v>-0.17144323505797948</v>
      </c>
      <c r="AJ158" s="9" t="str">
        <f t="shared" si="35"/>
        <v>&lt;00    Group</v>
      </c>
      <c r="AK158" s="9"/>
      <c r="AL158" s="2">
        <v>505</v>
      </c>
      <c r="AM158" s="2"/>
      <c r="AN158" s="4"/>
    </row>
    <row r="159" spans="1:40" x14ac:dyDescent="0.3">
      <c r="A159" s="6" t="s">
        <v>127</v>
      </c>
      <c r="B159" s="9" t="s">
        <v>49</v>
      </c>
      <c r="C159" s="10">
        <v>887037400481</v>
      </c>
      <c r="D159" s="27" t="s">
        <v>132</v>
      </c>
      <c r="E159" s="12">
        <v>1</v>
      </c>
      <c r="F159" s="12">
        <v>1.2</v>
      </c>
      <c r="G159" s="12"/>
      <c r="H159" s="12">
        <v>2</v>
      </c>
      <c r="I159" s="12">
        <v>0.79</v>
      </c>
      <c r="J159" s="14" t="s">
        <v>65</v>
      </c>
      <c r="K159" s="14" t="s">
        <v>133</v>
      </c>
      <c r="L159" s="14" t="s">
        <v>130</v>
      </c>
      <c r="M159" s="14" t="s">
        <v>131</v>
      </c>
      <c r="N159" s="14" t="s">
        <v>134</v>
      </c>
      <c r="O159" s="23">
        <f t="shared" si="29"/>
        <v>4.9485000000000001</v>
      </c>
      <c r="P159" s="23">
        <v>4.5199999999999996</v>
      </c>
      <c r="Q159" s="23"/>
      <c r="R159" s="23">
        <f t="shared" si="31"/>
        <v>9.4684999999999988</v>
      </c>
      <c r="S159" s="24">
        <v>32.99</v>
      </c>
      <c r="T159" s="15">
        <v>14</v>
      </c>
      <c r="U159" s="15">
        <v>12</v>
      </c>
      <c r="V159" s="24">
        <v>126.84</v>
      </c>
      <c r="W159" s="24">
        <v>31.99</v>
      </c>
      <c r="X159" s="24">
        <v>32.99</v>
      </c>
      <c r="Y159" s="15" t="s">
        <v>38</v>
      </c>
      <c r="Z159" s="16" t="s">
        <v>145</v>
      </c>
      <c r="AA159" s="17">
        <v>37751</v>
      </c>
      <c r="AB159" s="17">
        <v>34</v>
      </c>
      <c r="AC159" s="12" t="s">
        <v>42</v>
      </c>
      <c r="AD159" s="18" t="s">
        <v>164</v>
      </c>
      <c r="AE159" s="26">
        <f t="shared" si="30"/>
        <v>32.99</v>
      </c>
      <c r="AF159" s="26">
        <v>26.721900000000005</v>
      </c>
      <c r="AG159" s="26">
        <f t="shared" si="32"/>
        <v>-3.2004000000000055</v>
      </c>
      <c r="AH159" s="19">
        <f t="shared" si="33"/>
        <v>-9.7011215519854657E-2</v>
      </c>
      <c r="AI159" s="20">
        <f t="shared" si="34"/>
        <v>-0.1197669327405613</v>
      </c>
      <c r="AJ159" s="9" t="str">
        <f t="shared" si="35"/>
        <v>&lt;00    Group</v>
      </c>
      <c r="AK159" s="9" t="s">
        <v>40</v>
      </c>
      <c r="AL159" s="2">
        <v>19</v>
      </c>
      <c r="AM159" s="2"/>
      <c r="AN159" s="4"/>
    </row>
    <row r="160" spans="1:40" x14ac:dyDescent="0.3">
      <c r="A160" s="6" t="s">
        <v>135</v>
      </c>
      <c r="B160" s="9" t="s">
        <v>49</v>
      </c>
      <c r="C160" s="10" t="s">
        <v>136</v>
      </c>
      <c r="D160" s="27" t="s">
        <v>137</v>
      </c>
      <c r="E160" s="12">
        <v>1</v>
      </c>
      <c r="F160" s="12">
        <v>5.98</v>
      </c>
      <c r="G160" s="12">
        <v>8.66</v>
      </c>
      <c r="H160" s="12">
        <v>2.2400000000000002</v>
      </c>
      <c r="I160" s="12">
        <v>0.18</v>
      </c>
      <c r="J160" s="14" t="s">
        <v>138</v>
      </c>
      <c r="K160" s="14" t="s">
        <v>139</v>
      </c>
      <c r="L160" s="14" t="s">
        <v>61</v>
      </c>
      <c r="M160" s="14" t="s">
        <v>140</v>
      </c>
      <c r="N160" s="14" t="s">
        <v>44</v>
      </c>
      <c r="O160" s="23">
        <f t="shared" si="29"/>
        <v>9.2909999999999986</v>
      </c>
      <c r="P160" s="23">
        <v>3.77</v>
      </c>
      <c r="Q160" s="23"/>
      <c r="R160" s="23">
        <f t="shared" si="31"/>
        <v>13.060999999999998</v>
      </c>
      <c r="S160" s="24">
        <v>61.94</v>
      </c>
      <c r="T160" s="15">
        <v>15</v>
      </c>
      <c r="U160" s="15">
        <v>15</v>
      </c>
      <c r="V160" s="24">
        <v>61.94</v>
      </c>
      <c r="W160" s="24">
        <v>67.89</v>
      </c>
      <c r="X160" s="24">
        <v>61.94</v>
      </c>
      <c r="Y160" s="15" t="s">
        <v>41</v>
      </c>
      <c r="Z160" s="16" t="s">
        <v>147</v>
      </c>
      <c r="AA160" s="17">
        <v>1388169</v>
      </c>
      <c r="AB160" s="17">
        <v>1</v>
      </c>
      <c r="AC160" s="12" t="s">
        <v>42</v>
      </c>
      <c r="AD160" s="18" t="s">
        <v>165</v>
      </c>
      <c r="AE160" s="26">
        <f t="shared" si="30"/>
        <v>61.94</v>
      </c>
      <c r="AF160" s="26">
        <v>52.029599999999995</v>
      </c>
      <c r="AG160" s="26">
        <f t="shared" si="32"/>
        <v>-3.1506000000000012</v>
      </c>
      <c r="AH160" s="19">
        <f t="shared" si="33"/>
        <v>-5.0865353567969021E-2</v>
      </c>
      <c r="AI160" s="20">
        <f t="shared" si="34"/>
        <v>-6.0553992342820266E-2</v>
      </c>
      <c r="AJ160" s="9" t="str">
        <f t="shared" si="35"/>
        <v>&lt;00    Group</v>
      </c>
      <c r="AK160" s="9"/>
      <c r="AL160" s="2">
        <v>540</v>
      </c>
      <c r="AM160" s="2"/>
      <c r="AN160" s="4"/>
    </row>
    <row r="161" spans="1:40" x14ac:dyDescent="0.3">
      <c r="A161" s="6" t="s">
        <v>135</v>
      </c>
      <c r="B161" s="9" t="s">
        <v>49</v>
      </c>
      <c r="C161" s="10">
        <v>845282075090</v>
      </c>
      <c r="D161" s="27" t="s">
        <v>141</v>
      </c>
      <c r="E161" s="12">
        <v>1</v>
      </c>
      <c r="F161" s="12">
        <v>0.9</v>
      </c>
      <c r="G161" s="12">
        <v>2.2000000000000002</v>
      </c>
      <c r="H161" s="12">
        <v>8.1999999999999993</v>
      </c>
      <c r="I161" s="12">
        <v>1</v>
      </c>
      <c r="J161" s="14" t="s">
        <v>142</v>
      </c>
      <c r="K161" s="14" t="s">
        <v>143</v>
      </c>
      <c r="L161" s="14" t="s">
        <v>130</v>
      </c>
      <c r="M161" s="14" t="s">
        <v>144</v>
      </c>
      <c r="N161" s="14" t="s">
        <v>47</v>
      </c>
      <c r="O161" s="23">
        <f t="shared" si="29"/>
        <v>13.498499999999998</v>
      </c>
      <c r="P161" s="23">
        <v>3.88</v>
      </c>
      <c r="Q161" s="23"/>
      <c r="R161" s="23">
        <f t="shared" si="31"/>
        <v>17.378499999999999</v>
      </c>
      <c r="S161" s="24">
        <v>89.99</v>
      </c>
      <c r="T161" s="15">
        <v>4</v>
      </c>
      <c r="U161" s="15">
        <v>4</v>
      </c>
      <c r="V161" s="24"/>
      <c r="W161" s="24">
        <v>89.99</v>
      </c>
      <c r="X161" s="24">
        <v>89.99</v>
      </c>
      <c r="Y161" s="15" t="s">
        <v>38</v>
      </c>
      <c r="Z161" s="16" t="s">
        <v>145</v>
      </c>
      <c r="AA161" s="17">
        <v>31876</v>
      </c>
      <c r="AB161" s="17">
        <v>39</v>
      </c>
      <c r="AC161" s="12" t="s">
        <v>42</v>
      </c>
      <c r="AD161" s="18" t="s">
        <v>166</v>
      </c>
      <c r="AE161" s="26">
        <f t="shared" si="30"/>
        <v>89.99</v>
      </c>
      <c r="AF161" s="26">
        <v>78.291299999999907</v>
      </c>
      <c r="AG161" s="26">
        <f t="shared" si="32"/>
        <v>-5.6797999999999194</v>
      </c>
      <c r="AH161" s="19">
        <f t="shared" si="33"/>
        <v>-6.311590176686209E-2</v>
      </c>
      <c r="AI161" s="20">
        <f t="shared" si="34"/>
        <v>-7.254701352512892E-2</v>
      </c>
      <c r="AJ161" s="9" t="str">
        <f t="shared" si="35"/>
        <v>&lt;00    Group</v>
      </c>
      <c r="AK161" s="9" t="s">
        <v>40</v>
      </c>
      <c r="AL161" s="2">
        <v>255</v>
      </c>
      <c r="AM161" s="2"/>
      <c r="AN161" s="4"/>
    </row>
  </sheetData>
  <sheetProtection formatCells="0" formatColumns="0" formatRows="0" insertColumns="0" insertRows="0" insertHyperlinks="0" deleteColumns="0" deleteRows="0" sort="0" autoFilter="0" pivotTables="0"/>
  <hyperlinks>
    <hyperlink ref="D2" r:id="rId1" tooltip="B0001WXTAU" xr:uid="{D5647DCF-B30A-4536-A7B5-2F5190027B4E}"/>
    <hyperlink ref="D3" r:id="rId2" tooltip="B003OCRWCK" xr:uid="{0C57E739-8F2F-4AFF-82DC-1E4CD42626EF}"/>
    <hyperlink ref="D4" r:id="rId3" tooltip="B0054JE64I" xr:uid="{E347D843-BC9C-4D70-8A2C-89B4DB85C0B4}"/>
    <hyperlink ref="D5" r:id="rId4" tooltip="B005JJS7AM" xr:uid="{76555CAB-218A-4092-A216-031F233CF9A0}"/>
    <hyperlink ref="D6" r:id="rId5" tooltip="B0046SQPWY" xr:uid="{B339D4B5-BA22-4843-A75D-04533FC49256}"/>
    <hyperlink ref="D7" r:id="rId6" tooltip="B001BGJAVM" xr:uid="{C882872F-5F71-461A-BED9-B4A52BD75F81}"/>
    <hyperlink ref="D8" r:id="rId7" tooltip="B00627BFFO" xr:uid="{057E342C-0F21-45BC-9DC7-DACB6AEB7F64}"/>
    <hyperlink ref="D9" r:id="rId8" tooltip="B000XVN134" xr:uid="{0FD3FE9A-8172-415F-8C2D-111E3BDE7DF7}"/>
    <hyperlink ref="D10" r:id="rId9" tooltip="B000XVOOVC" xr:uid="{A95EADEA-2B58-45D3-943A-F489313308E9}"/>
    <hyperlink ref="D11" r:id="rId10" tooltip="B000XVN0YY" xr:uid="{63804D87-0412-4E38-BB56-AA28A0740EA4}"/>
    <hyperlink ref="D12" r:id="rId11" tooltip="B004SBETCC" xr:uid="{8D455A35-68B0-4C76-A620-4CBE2EAB197C}"/>
    <hyperlink ref="D13" r:id="rId12" tooltip="B000XVI4WC" xr:uid="{C7E8D4AB-40E9-4337-885E-DBAAB4B4B299}"/>
    <hyperlink ref="D14" r:id="rId13" tooltip="B002NU5O9C" xr:uid="{7F6F7040-D492-4603-B69A-0307D652BFD0}"/>
    <hyperlink ref="D15" r:id="rId14" tooltip="B00DOEKKMW" xr:uid="{58B88104-1667-49F5-9FCA-0CE549DA0A8F}"/>
    <hyperlink ref="D16" r:id="rId15" tooltip="B00006B90H" xr:uid="{275A2851-8FF1-4CF1-8D3A-7A920576BAAF}"/>
    <hyperlink ref="D17" r:id="rId16" tooltip="B000EDLM1O" xr:uid="{31E2296F-DB31-4656-9BA7-D720A17E91DA}"/>
    <hyperlink ref="D18" r:id="rId17" tooltip="B0092TRCZQ" xr:uid="{7E82781F-7739-4C3C-8B5A-E53F59FE2E85}"/>
    <hyperlink ref="D19" r:id="rId18" tooltip="B00EN19HKG" xr:uid="{AF12E231-7836-4976-B57B-F1260134A0F4}"/>
    <hyperlink ref="D20" r:id="rId19" tooltip="B00BTWDF8C" xr:uid="{C27C36CA-58E8-4425-A049-119D38D29942}"/>
    <hyperlink ref="D21" r:id="rId20" tooltip="B0085MPHGM" xr:uid="{E95DB4F2-262D-4D9D-A4FD-61566CB542E7}"/>
    <hyperlink ref="D22" r:id="rId21" tooltip="B0001WXTAU" xr:uid="{1960B8B1-3C29-41FB-88A6-356E011BB0D5}"/>
    <hyperlink ref="D23" r:id="rId22" tooltip="B003OCRWCK" xr:uid="{CA3F0679-F690-4A88-8D92-9140DA7DAE48}"/>
    <hyperlink ref="D24" r:id="rId23" tooltip="B0054JE64I" xr:uid="{8E853118-B082-4D59-BED4-48031EE175CE}"/>
    <hyperlink ref="D25" r:id="rId24" tooltip="B005JJS7AM" xr:uid="{69B5709C-8883-4A16-9E64-E499503C62D8}"/>
    <hyperlink ref="D26" r:id="rId25" tooltip="B0046SQPWY" xr:uid="{068553C5-8F61-4CE0-9115-34D50B26AAF2}"/>
    <hyperlink ref="D27" r:id="rId26" tooltip="B001BGJAVM" xr:uid="{5C370DAD-3593-467A-8DD0-073ADBD9BEBC}"/>
    <hyperlink ref="D28" r:id="rId27" tooltip="B00627BFFO" xr:uid="{8AF217DE-8AF7-4D00-911B-2B0DFBB95D94}"/>
    <hyperlink ref="D29" r:id="rId28" tooltip="B000XVN134" xr:uid="{AA02806A-0673-421F-B268-BCFD63D4356C}"/>
    <hyperlink ref="D30" r:id="rId29" tooltip="B000XVOOVC" xr:uid="{18D1505D-F200-462B-80E7-7CBB590CCAD7}"/>
    <hyperlink ref="D31" r:id="rId30" tooltip="B000XVN0YY" xr:uid="{4D7D1D26-F34B-4639-8B0C-F9B630465868}"/>
    <hyperlink ref="D32" r:id="rId31" tooltip="B004SBETCC" xr:uid="{A1DC5565-260D-4274-96C0-C621B5EFD6C6}"/>
    <hyperlink ref="D33" r:id="rId32" tooltip="B000XVI4WC" xr:uid="{64A44057-9BDB-48DE-80C3-6F6CB3EC7D7C}"/>
    <hyperlink ref="D34" r:id="rId33" tooltip="B002NU5O9C" xr:uid="{41DFBD2C-7FCE-4913-B797-DE5EA34E1FCE}"/>
    <hyperlink ref="D35" r:id="rId34" tooltip="B00DOEKKMW" xr:uid="{B6EAE432-2D85-499A-951F-A504A8E3AD61}"/>
    <hyperlink ref="D36" r:id="rId35" tooltip="B00006B90H" xr:uid="{1BA491AD-4912-4F48-A1AA-F189C686474A}"/>
    <hyperlink ref="D37" r:id="rId36" tooltip="B000EDLM1O" xr:uid="{4D18C6B5-A6C9-41FB-976C-036E067D17B1}"/>
    <hyperlink ref="D38" r:id="rId37" tooltip="B0092TRCZQ" xr:uid="{8013E03B-21DB-4DC6-A6D4-BFB7ED1D8474}"/>
    <hyperlink ref="D39" r:id="rId38" tooltip="B00EN19HKG" xr:uid="{96910664-DEAF-4E0A-87CB-D39AAF984579}"/>
    <hyperlink ref="D40" r:id="rId39" tooltip="B00BTWDF8C" xr:uid="{DF325D2A-A14C-4D1D-8587-F83E7DAE2E13}"/>
    <hyperlink ref="D41" r:id="rId40" tooltip="B0085MPHGM" xr:uid="{47A7C78C-9697-486D-8F0A-4CE5EB9A0CD2}"/>
    <hyperlink ref="D42" r:id="rId41" tooltip="B0001WXTAU" xr:uid="{3A36A910-859D-4AD0-9F83-F246FA396EF4}"/>
    <hyperlink ref="D43" r:id="rId42" tooltip="B003OCRWCK" xr:uid="{F8A29D74-80D9-4BCE-A17A-911D15212148}"/>
    <hyperlink ref="D44" r:id="rId43" tooltip="B0054JE64I" xr:uid="{68ACAB16-00F6-4599-8B01-2E3213F9C128}"/>
    <hyperlink ref="D45" r:id="rId44" tooltip="B005JJS7AM" xr:uid="{CFD07B67-1DF9-4A50-84CF-D58A27857D01}"/>
    <hyperlink ref="D46" r:id="rId45" tooltip="B0046SQPWY" xr:uid="{6B6B7141-3360-414D-A3AE-84BA3668496E}"/>
    <hyperlink ref="D47" r:id="rId46" tooltip="B001BGJAVM" xr:uid="{24D81344-128F-4CAE-9832-4AD10ECA4E4A}"/>
    <hyperlink ref="D48" r:id="rId47" tooltip="B00627BFFO" xr:uid="{84C90C44-E25D-41AA-BC4F-EC881ADE37A7}"/>
    <hyperlink ref="D49" r:id="rId48" tooltip="B000XVN134" xr:uid="{F7048274-080A-4EC4-AC2D-54523B3720BE}"/>
    <hyperlink ref="D50" r:id="rId49" tooltip="B000XVOOVC" xr:uid="{AEA0CE4F-DC17-4ABA-8402-DA99AAC8F0A1}"/>
    <hyperlink ref="D51" r:id="rId50" tooltip="B000XVN0YY" xr:uid="{03D5CD87-EA21-4CD4-9AA4-204A8F7E57F0}"/>
    <hyperlink ref="D52" r:id="rId51" tooltip="B004SBETCC" xr:uid="{E2FBA153-7C24-4C6E-8D32-A752060926AB}"/>
    <hyperlink ref="D53" r:id="rId52" tooltip="B000XVI4WC" xr:uid="{E1D3EB50-A453-44D9-A708-98E3B648101E}"/>
    <hyperlink ref="D54" r:id="rId53" tooltip="B002NU5O9C" xr:uid="{EFB637EE-761E-4D20-A9C6-CC46AEA4668D}"/>
    <hyperlink ref="D55" r:id="rId54" tooltip="B00DOEKKMW" xr:uid="{BC229969-D383-45BC-AE96-0BEC7057D6F5}"/>
    <hyperlink ref="D56" r:id="rId55" tooltip="B00006B90H" xr:uid="{EB14C9A4-AD90-4B13-BE46-5AF9A498006C}"/>
    <hyperlink ref="D57" r:id="rId56" tooltip="B000EDLM1O" xr:uid="{0CE9F485-7F8D-4C67-B591-3D152ED521F2}"/>
    <hyperlink ref="D58" r:id="rId57" tooltip="B0092TRCZQ" xr:uid="{3D3BF067-B0EB-40E0-AC70-9B41BC21822F}"/>
    <hyperlink ref="D59" r:id="rId58" tooltip="B00EN19HKG" xr:uid="{6D75A366-F885-4207-976A-888A512769DC}"/>
    <hyperlink ref="D60" r:id="rId59" tooltip="B00BTWDF8C" xr:uid="{32CE46EF-62BF-4A04-B06C-D4B72136F341}"/>
    <hyperlink ref="D61" r:id="rId60" tooltip="B0085MPHGM" xr:uid="{DBCDB86F-6538-4176-A296-2604EC13AB7B}"/>
    <hyperlink ref="D62" r:id="rId61" tooltip="B0001WXTAU" xr:uid="{0B565F64-EBDD-4076-9E92-91D349083863}"/>
    <hyperlink ref="D63" r:id="rId62" tooltip="B003OCRWCK" xr:uid="{3607DA73-7E39-4FDB-AC14-46F3F86EC8B7}"/>
    <hyperlink ref="D64" r:id="rId63" tooltip="B0054JE64I" xr:uid="{F4CAACCA-9EC0-46C6-AF4D-EC9F50A82EB0}"/>
    <hyperlink ref="D65" r:id="rId64" tooltip="B005JJS7AM" xr:uid="{A68ABFCF-238F-4B22-898F-7A8CA9F8AD8C}"/>
    <hyperlink ref="D66" r:id="rId65" tooltip="B0046SQPWY" xr:uid="{6B194632-9043-4337-A52B-32A12CEA5BD0}"/>
    <hyperlink ref="D67" r:id="rId66" tooltip="B001BGJAVM" xr:uid="{91CF7DCF-C759-441C-8C49-87D260E95426}"/>
    <hyperlink ref="D68" r:id="rId67" tooltip="B00627BFFO" xr:uid="{F1167E94-ED78-4386-8329-408C5352C6C0}"/>
    <hyperlink ref="D69" r:id="rId68" tooltip="B000XVN134" xr:uid="{B879C88B-EB9B-40AA-8431-29D65782587F}"/>
    <hyperlink ref="D70" r:id="rId69" tooltip="B000XVOOVC" xr:uid="{4E1FF17F-5DC3-475E-8A75-80A602494278}"/>
    <hyperlink ref="D71" r:id="rId70" tooltip="B000XVN0YY" xr:uid="{F7A574BC-F376-4A27-A7C5-BFEC9974F43C}"/>
    <hyperlink ref="D72" r:id="rId71" tooltip="B004SBETCC" xr:uid="{F795B1EB-B3A8-4585-9E8F-52691B64912A}"/>
    <hyperlink ref="D73" r:id="rId72" tooltip="B000XVI4WC" xr:uid="{056E30DD-187A-46D0-BB25-1A3EDFB005CA}"/>
    <hyperlink ref="D74" r:id="rId73" tooltip="B002NU5O9C" xr:uid="{753FDEFE-AE20-4B47-9C44-7EEA8EDAE2CF}"/>
    <hyperlink ref="D75" r:id="rId74" tooltip="B00DOEKKMW" xr:uid="{4768D847-6C36-46C7-A1AD-86B65C29E7A6}"/>
    <hyperlink ref="D76" r:id="rId75" tooltip="B00006B90H" xr:uid="{7BC13B4B-1053-43B6-AFF3-9DC3249E19DC}"/>
    <hyperlink ref="D77" r:id="rId76" tooltip="B000EDLM1O" xr:uid="{D37EC6A0-6AD8-4CBF-821B-299725A41103}"/>
    <hyperlink ref="D78" r:id="rId77" tooltip="B0092TRCZQ" xr:uid="{9E3F481F-9F71-4F03-B315-A20CD4005DE5}"/>
    <hyperlink ref="D79" r:id="rId78" tooltip="B00EN19HKG" xr:uid="{EB5072F4-F78B-420D-BA5A-F76F45CF95DD}"/>
    <hyperlink ref="D80" r:id="rId79" tooltip="B00BTWDF8C" xr:uid="{71E83E11-77C8-4B70-A9B3-9F5046980A04}"/>
    <hyperlink ref="D81" r:id="rId80" tooltip="B0085MPHGM" xr:uid="{08B2E62C-BE98-44A3-BE87-7A9C035B043C}"/>
    <hyperlink ref="D82" r:id="rId81" tooltip="B0001WXTAU" xr:uid="{43765F08-0EF6-4B6F-B77C-CCEA2285CC3B}"/>
    <hyperlink ref="D83" r:id="rId82" tooltip="B003OCRWCK" xr:uid="{67C5C3A6-4AF5-4869-9AFA-CE128E19138F}"/>
    <hyperlink ref="D84" r:id="rId83" tooltip="B0054JE64I" xr:uid="{E7E59295-2853-43AB-BE5F-F32412E34614}"/>
    <hyperlink ref="D85" r:id="rId84" tooltip="B005JJS7AM" xr:uid="{E6D7421F-25C8-42E9-83F6-5AFACF5ECCE4}"/>
    <hyperlink ref="D86" r:id="rId85" tooltip="B0046SQPWY" xr:uid="{FD03ECCC-113B-40FF-B9AC-1E5F295D189A}"/>
    <hyperlink ref="D87" r:id="rId86" tooltip="B001BGJAVM" xr:uid="{CE6DDD7E-01A4-4935-A213-6080D1BB8837}"/>
    <hyperlink ref="D88" r:id="rId87" tooltip="B00627BFFO" xr:uid="{56EAD80B-F964-4D5C-A952-5D99EEBE9ED1}"/>
    <hyperlink ref="D89" r:id="rId88" tooltip="B000XVN134" xr:uid="{0ED3B6E8-A231-4AC6-A9B1-39BD649473E1}"/>
    <hyperlink ref="D90" r:id="rId89" tooltip="B000XVOOVC" xr:uid="{A32646F2-10CB-40A5-AABC-6F0B57901356}"/>
    <hyperlink ref="D91" r:id="rId90" tooltip="B000XVN0YY" xr:uid="{BB3F1B55-DF34-47B0-A68B-1A59EFF24F30}"/>
    <hyperlink ref="D92" r:id="rId91" tooltip="B004SBETCC" xr:uid="{4881A158-107F-47BF-9562-1BFE7F277CEB}"/>
    <hyperlink ref="D93" r:id="rId92" tooltip="B000XVI4WC" xr:uid="{8CEF91D8-97D7-48F3-B8BE-AECA82100D22}"/>
    <hyperlink ref="D94" r:id="rId93" tooltip="B002NU5O9C" xr:uid="{2195150E-6536-478E-89FA-226F43C72A65}"/>
    <hyperlink ref="D95" r:id="rId94" tooltip="B00DOEKKMW" xr:uid="{7CEE5B13-BF19-46E4-98EB-601B3CECD213}"/>
    <hyperlink ref="D96" r:id="rId95" tooltip="B00006B90H" xr:uid="{504596EF-0B3E-4477-AB85-72ADF2BFD541}"/>
    <hyperlink ref="D97" r:id="rId96" tooltip="B000EDLM1O" xr:uid="{5C3F39AC-7E93-47CD-8CDC-94DA509B2621}"/>
    <hyperlink ref="D98" r:id="rId97" tooltip="B0092TRCZQ" xr:uid="{35665DF4-F768-4A45-9844-C1AAA88E4A5B}"/>
    <hyperlink ref="D99" r:id="rId98" tooltip="B00EN19HKG" xr:uid="{983B2F6B-876A-4F90-B3E7-8491269E423E}"/>
    <hyperlink ref="D100" r:id="rId99" tooltip="B00BTWDF8C" xr:uid="{6C874029-6CBE-437F-9E4B-53899583DC70}"/>
    <hyperlink ref="D101" r:id="rId100" tooltip="B0085MPHGM" xr:uid="{56BCB7EC-8D53-40EA-907A-47BBB7EDC838}"/>
    <hyperlink ref="D102" r:id="rId101" tooltip="B0001WXTAU" xr:uid="{F527D54C-3E55-4381-B217-2F0F4C3E2134}"/>
    <hyperlink ref="D103" r:id="rId102" tooltip="B003OCRWCK" xr:uid="{17736BFF-F492-4D0E-A652-983C6FE157FC}"/>
    <hyperlink ref="D104" r:id="rId103" tooltip="B0054JE64I" xr:uid="{5B16F906-B2F3-43D2-99C6-FFE0AD2D306E}"/>
    <hyperlink ref="D105" r:id="rId104" tooltip="B005JJS7AM" xr:uid="{77B9D5D9-1A6F-447E-88EC-B6E6D218B94F}"/>
    <hyperlink ref="D106" r:id="rId105" tooltip="B0046SQPWY" xr:uid="{FAE454BA-51A3-47CD-96AD-50025DA89EA3}"/>
    <hyperlink ref="D107" r:id="rId106" tooltip="B001BGJAVM" xr:uid="{09D80ADC-A7DA-459A-ABFB-6A1618335AB7}"/>
    <hyperlink ref="D108" r:id="rId107" tooltip="B00627BFFO" xr:uid="{1A6C70D8-E490-49A8-9D0C-3E8B6B1AFDA4}"/>
    <hyperlink ref="D109" r:id="rId108" tooltip="B000XVN134" xr:uid="{03FD6017-383B-4F1D-8ADF-212C57EAD732}"/>
    <hyperlink ref="D110" r:id="rId109" tooltip="B000XVOOVC" xr:uid="{18A6D9A2-2AA9-40DC-96D3-157602D9B827}"/>
    <hyperlink ref="D111" r:id="rId110" tooltip="B000XVN0YY" xr:uid="{BF236514-07BE-4D64-A1B9-3D9E2E8BFFD0}"/>
    <hyperlink ref="D112" r:id="rId111" tooltip="B004SBETCC" xr:uid="{689427AB-9DD0-45F4-83E3-5CCE8D8D6B2F}"/>
    <hyperlink ref="D113" r:id="rId112" tooltip="B000XVI4WC" xr:uid="{3E35ED71-CFC5-42AE-9692-571688242D2D}"/>
    <hyperlink ref="D114" r:id="rId113" tooltip="B002NU5O9C" xr:uid="{0E271F8B-34E6-4E74-A0BD-99B0F271EBC2}"/>
    <hyperlink ref="D115" r:id="rId114" tooltip="B00DOEKKMW" xr:uid="{F074856F-0F8A-42AA-A8F9-C6C0619A9FE9}"/>
    <hyperlink ref="D116" r:id="rId115" tooltip="B00006B90H" xr:uid="{4BE4CF27-FE08-4764-B9FD-5E14379FC57E}"/>
    <hyperlink ref="D117" r:id="rId116" tooltip="B000EDLM1O" xr:uid="{7EC605F2-54F0-4EEC-8155-1B8044144629}"/>
    <hyperlink ref="D118" r:id="rId117" tooltip="B0092TRCZQ" xr:uid="{57E902B8-512A-440A-A159-48C1A2569BF4}"/>
    <hyperlink ref="D119" r:id="rId118" tooltip="B00EN19HKG" xr:uid="{B011B792-5055-47AD-B8DD-77C4F2D05B0D}"/>
    <hyperlink ref="D120" r:id="rId119" tooltip="B00BTWDF8C" xr:uid="{FB4C4B87-5B5E-476F-8905-F4F25EE0C9C6}"/>
    <hyperlink ref="D121" r:id="rId120" tooltip="B0085MPHGM" xr:uid="{24DB28B7-FB37-4CDC-A2AA-1688D5EC940C}"/>
    <hyperlink ref="D122" r:id="rId121" tooltip="B0001WXTAU" xr:uid="{A739368A-6EFD-491D-8395-39C02734B4EB}"/>
    <hyperlink ref="D123" r:id="rId122" tooltip="B003OCRWCK" xr:uid="{CBCC23F0-9F7A-4BBE-B6E5-FDF395554560}"/>
    <hyperlink ref="D124" r:id="rId123" tooltip="B0054JE64I" xr:uid="{459834A3-D144-41A2-BB09-1FED445C7F3E}"/>
    <hyperlink ref="D125" r:id="rId124" tooltip="B005JJS7AM" xr:uid="{9863DBF4-9A09-490C-94E7-BEA759BDD700}"/>
    <hyperlink ref="D126" r:id="rId125" tooltip="B0046SQPWY" xr:uid="{A83A50EE-73F5-40BE-893F-6E2DA3818DA4}"/>
    <hyperlink ref="D127" r:id="rId126" tooltip="B001BGJAVM" xr:uid="{62D684FC-957F-4998-A81D-DD23B64BD0E4}"/>
    <hyperlink ref="D128" r:id="rId127" tooltip="B00627BFFO" xr:uid="{E040BE9B-EEBE-4EAC-B55E-E8986E829CEC}"/>
    <hyperlink ref="D129" r:id="rId128" tooltip="B000XVN134" xr:uid="{49BB1D6B-BCEA-4718-853D-D99AB94A7D8B}"/>
    <hyperlink ref="D130" r:id="rId129" tooltip="B000XVOOVC" xr:uid="{18BD567C-551F-46B6-9054-A93F344FEBCF}"/>
    <hyperlink ref="D131" r:id="rId130" tooltip="B000XVN0YY" xr:uid="{4C5D8881-8348-43E1-8DFE-A5AEEB0475BD}"/>
    <hyperlink ref="D132" r:id="rId131" tooltip="B004SBETCC" xr:uid="{923A1172-CB1A-4BA9-94BD-756638D4B61D}"/>
    <hyperlink ref="D133" r:id="rId132" tooltip="B000XVI4WC" xr:uid="{2D956908-2BA3-4439-9D40-4C7D5B770004}"/>
    <hyperlink ref="D134" r:id="rId133" tooltip="B002NU5O9C" xr:uid="{3231B3F1-DD36-48CC-937D-86D7C9AF6A26}"/>
    <hyperlink ref="D135" r:id="rId134" tooltip="B00DOEKKMW" xr:uid="{F02ADCFC-56D9-48B8-82CF-2D793546F8B2}"/>
    <hyperlink ref="D136" r:id="rId135" tooltip="B00006B90H" xr:uid="{B5768A04-C104-497B-83AA-4A2FD9B01564}"/>
    <hyperlink ref="D137" r:id="rId136" tooltip="B000EDLM1O" xr:uid="{9598523D-9FC4-41BD-84DB-AFDCC08BEAEF}"/>
    <hyperlink ref="D138" r:id="rId137" tooltip="B0092TRCZQ" xr:uid="{A4F28B34-8692-4E92-8505-863CC4070457}"/>
    <hyperlink ref="D139" r:id="rId138" tooltip="B00EN19HKG" xr:uid="{B8F417A8-3FCE-4DC4-AB70-38C941BE7014}"/>
    <hyperlink ref="D140" r:id="rId139" tooltip="B00BTWDF8C" xr:uid="{F11FB4F3-CBAA-4DF4-B15D-366706997297}"/>
    <hyperlink ref="D141" r:id="rId140" tooltip="B0085MPHGM" xr:uid="{0C4CF543-BBF2-4D76-80AF-9EEC2B6CF64E}"/>
    <hyperlink ref="D142" r:id="rId141" tooltip="B0001WXTAU" xr:uid="{45AEAF88-67E0-46D8-A4BE-C0320749D0B9}"/>
    <hyperlink ref="D143" r:id="rId142" tooltip="B003OCRWCK" xr:uid="{418FD562-786D-43E1-98FE-E6F56561D338}"/>
    <hyperlink ref="D144" r:id="rId143" tooltip="B0054JE64I" xr:uid="{7C0B3BC2-6587-4ADC-B71E-A3043FD19F16}"/>
    <hyperlink ref="D145" r:id="rId144" tooltip="B005JJS7AM" xr:uid="{9467BC87-B0C5-4116-B21D-BB43BE04C371}"/>
    <hyperlink ref="D146" r:id="rId145" tooltip="B0046SQPWY" xr:uid="{53FD525F-F4D1-4E98-B914-2BDA8F4F537E}"/>
    <hyperlink ref="D147" r:id="rId146" tooltip="B001BGJAVM" xr:uid="{58E04DA6-BFB9-4EAD-9D63-7C2E1AFA35D7}"/>
    <hyperlink ref="D148" r:id="rId147" tooltip="B00627BFFO" xr:uid="{DE08C73A-2C5E-411F-AC4E-AB7F933D7635}"/>
    <hyperlink ref="D149" r:id="rId148" tooltip="B000XVN134" xr:uid="{8E7E743D-5FD2-4C60-86B0-BEACF8F97140}"/>
    <hyperlink ref="D150" r:id="rId149" tooltip="B000XVOOVC" xr:uid="{71EEE56F-2C90-427F-B882-B692E02D75F4}"/>
    <hyperlink ref="D151" r:id="rId150" tooltip="B000XVN0YY" xr:uid="{86B2F44A-DD2B-461C-A4C7-16CA5FCEFD52}"/>
    <hyperlink ref="D152" r:id="rId151" tooltip="B004SBETCC" xr:uid="{941AD391-7EBD-4404-8402-D243246833C8}"/>
    <hyperlink ref="D153" r:id="rId152" tooltip="B000XVI4WC" xr:uid="{C763007C-9008-47BE-897C-951072FDF1A5}"/>
    <hyperlink ref="D154" r:id="rId153" tooltip="B002NU5O9C" xr:uid="{3F24A36F-99FA-47CB-AFFE-F3A072ED1ED6}"/>
    <hyperlink ref="D155" r:id="rId154" tooltip="B00DOEKKMW" xr:uid="{F5845FA8-3FD5-4493-B0C7-4EF0ADC9AD40}"/>
    <hyperlink ref="D156" r:id="rId155" tooltip="B00006B90H" xr:uid="{2175DD9B-2938-4E46-95F8-2F08D94E5820}"/>
    <hyperlink ref="D157" r:id="rId156" tooltip="B000EDLM1O" xr:uid="{2CF0B4A7-019F-4E95-A78E-0FC0FF6E31A6}"/>
    <hyperlink ref="D158" r:id="rId157" tooltip="B0092TRCZQ" xr:uid="{A1FB1D86-B912-4C67-AB07-BA9EC8FA2A94}"/>
    <hyperlink ref="D159" r:id="rId158" tooltip="B00EN19HKG" xr:uid="{2B6AB3BE-FFDB-48EA-B6FE-182C96688C82}"/>
    <hyperlink ref="D160" r:id="rId159" tooltip="B00BTWDF8C" xr:uid="{B5A43F68-BC62-44AC-AF13-4DF7207AA9CB}"/>
    <hyperlink ref="D161" r:id="rId160" tooltip="B0085MPHGM" xr:uid="{E68ECBD6-84F6-4A62-9CFA-3AB9E4BECBC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UPC report</dc:title>
  <dc:subject>UPC report</dc:subject>
  <dc:creator>Stripe tail</dc:creator>
  <cp:keywords>upc amazon</cp:keywords>
  <dc:description>UPC report</dc:description>
  <cp:lastModifiedBy>Family Riabtchevski</cp:lastModifiedBy>
  <dcterms:created xsi:type="dcterms:W3CDTF">2022-08-23T18:12:05Z</dcterms:created>
  <dcterms:modified xsi:type="dcterms:W3CDTF">2022-08-24T17:28:46Z</dcterms:modified>
  <cp:category>Test result file</cp:category>
</cp:coreProperties>
</file>